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Ingenieria y Planeamiento\GIP\Planillas\GIP-PLLA-GE-GC-0001 Caratula de proyecto de terceros\Vigente\"/>
    </mc:Choice>
  </mc:AlternateContent>
  <xr:revisionPtr revIDLastSave="0" documentId="8_{6032B5F8-ED01-4604-8A83-40BFFEDB1CBE}" xr6:coauthVersionLast="47" xr6:coauthVersionMax="47" xr10:uidLastSave="{00000000-0000-0000-0000-000000000000}"/>
  <bookViews>
    <workbookView xWindow="28680" yWindow="600" windowWidth="29040" windowHeight="15720" xr2:uid="{00000000-000D-0000-FFFF-FFFF00000000}"/>
  </bookViews>
  <sheets>
    <sheet name="Carátula" sheetId="13" r:id="rId1"/>
    <sheet name="Auxiliar1" sheetId="4" state="hidden" r:id="rId2"/>
    <sheet name="Auxiliar2" sheetId="7" state="hidden" r:id="rId3"/>
    <sheet name="Auxiliar3" sheetId="9" state="hidden" r:id="rId4"/>
    <sheet name="Auxiliar4" sheetId="11" state="hidden" r:id="rId5"/>
  </sheets>
  <definedNames>
    <definedName name="_Toc44065314" localSheetId="0">Carátula!#REF!</definedName>
    <definedName name="_xlnm.Print_Area" localSheetId="0">Carátula!$A$6:$AH$54</definedName>
    <definedName name="_xlnm.Print_Titles" localSheetId="0">Carátula!$1:$5</definedName>
  </definedNames>
  <calcPr calcId="181029"/>
  <extLst>
    <ext uri="GoogleSheetsCustomDataVersion1">
      <go:sheetsCustomData xmlns:go="http://customooxmlschemas.google.com/" r:id="rId10" roundtripDataSignature="AMtx7mjkf54JI2efHZwdwvc/unsfzhJJTg=="/>
    </ext>
  </extLst>
</workbook>
</file>

<file path=xl/calcChain.xml><?xml version="1.0" encoding="utf-8"?>
<calcChain xmlns="http://schemas.openxmlformats.org/spreadsheetml/2006/main">
  <c r="M24" i="11" l="1"/>
  <c r="M23" i="11"/>
  <c r="M22" i="11"/>
  <c r="M20" i="11"/>
  <c r="M24" i="9"/>
  <c r="M23" i="9"/>
  <c r="M22" i="9"/>
  <c r="M20" i="9"/>
  <c r="M24" i="7"/>
  <c r="M23" i="7"/>
  <c r="M22" i="7"/>
  <c r="M20" i="7"/>
  <c r="J20" i="4"/>
  <c r="L20" i="11" l="1"/>
  <c r="L21" i="11" s="1"/>
  <c r="K20" i="11"/>
  <c r="K21" i="11" s="1"/>
  <c r="J20" i="11"/>
  <c r="J21" i="11" s="1"/>
  <c r="L24" i="11"/>
  <c r="L24" i="9"/>
  <c r="K24" i="9"/>
  <c r="L23" i="9"/>
  <c r="K23" i="9"/>
  <c r="J24" i="9"/>
  <c r="J23" i="9"/>
  <c r="J22" i="9"/>
  <c r="L22" i="9"/>
  <c r="K22" i="9"/>
  <c r="L20" i="9"/>
  <c r="L21" i="9" s="1"/>
  <c r="K20" i="9"/>
  <c r="K21" i="9" s="1"/>
  <c r="J20" i="9"/>
  <c r="J21" i="9" s="1"/>
  <c r="L24" i="7"/>
  <c r="L23" i="7"/>
  <c r="L20" i="7"/>
  <c r="L21" i="7" s="1"/>
  <c r="K20" i="7"/>
  <c r="K21" i="7" s="1"/>
  <c r="J20" i="7"/>
  <c r="J21" i="7" s="1"/>
  <c r="L22" i="7"/>
  <c r="K22" i="7"/>
  <c r="K24" i="7"/>
  <c r="K23" i="7"/>
  <c r="J24" i="7"/>
  <c r="J23" i="7"/>
  <c r="J22" i="7"/>
  <c r="J22" i="11" l="1"/>
  <c r="J23" i="11"/>
  <c r="L22" i="11"/>
  <c r="K22" i="11"/>
  <c r="L23" i="11"/>
  <c r="K24" i="11"/>
  <c r="K23" i="11"/>
  <c r="J24" i="11"/>
  <c r="L20" i="4"/>
  <c r="L21" i="4" s="1"/>
  <c r="K20" i="4"/>
  <c r="K21" i="4" s="1"/>
  <c r="J21" i="4"/>
</calcChain>
</file>

<file path=xl/sharedStrings.xml><?xml version="1.0" encoding="utf-8"?>
<sst xmlns="http://schemas.openxmlformats.org/spreadsheetml/2006/main" count="95" uniqueCount="44">
  <si>
    <t>Cantidad Viviendas/DPTOS</t>
  </si>
  <si>
    <t>Factor Sim</t>
  </si>
  <si>
    <t>Cantidad Locales Comerciales</t>
  </si>
  <si>
    <t>Cantidad Servicios Comunes</t>
  </si>
  <si>
    <t>Viv/Dptos Proyectados</t>
  </si>
  <si>
    <t>L.C Proyectados</t>
  </si>
  <si>
    <t>Servicios Comunes Proyectados</t>
  </si>
  <si>
    <t>IR</t>
  </si>
  <si>
    <t>FS</t>
  </si>
  <si>
    <t>CANT</t>
  </si>
  <si>
    <t>IS</t>
  </si>
  <si>
    <t>IT</t>
  </si>
  <si>
    <t>DESCP.</t>
  </si>
  <si>
    <t>B. Mitre 609, Q8300 KWM, Neuquén. Tel: 0299-4430401. Cuit: 30-54572139-9. http://www.cooperativacalf.com.ar</t>
  </si>
  <si>
    <t>Resp:</t>
  </si>
  <si>
    <t>Vigente</t>
  </si>
  <si>
    <t>Equipos de medicion</t>
  </si>
  <si>
    <t>Equipo de Medicion</t>
  </si>
  <si>
    <t>Equipo de medicion</t>
  </si>
  <si>
    <r>
      <rPr>
        <b/>
        <sz val="10"/>
        <color theme="1"/>
        <rFont val="Arial"/>
        <family val="2"/>
        <scheme val="minor"/>
      </rPr>
      <t>Cód:</t>
    </r>
    <r>
      <rPr>
        <sz val="10"/>
        <color theme="1"/>
        <rFont val="Arial"/>
        <family val="2"/>
        <scheme val="minor"/>
      </rPr>
      <t xml:space="preserve"> </t>
    </r>
  </si>
  <si>
    <t>GIP</t>
  </si>
  <si>
    <t>Rev:</t>
  </si>
  <si>
    <r>
      <rPr>
        <b/>
        <sz val="10"/>
        <color theme="1"/>
        <rFont val="Arial"/>
        <family val="2"/>
        <scheme val="minor"/>
      </rPr>
      <t>Fase:</t>
    </r>
    <r>
      <rPr>
        <sz val="10"/>
        <color theme="1"/>
        <rFont val="Arial"/>
        <family val="2"/>
        <scheme val="minor"/>
      </rPr>
      <t xml:space="preserve"> </t>
    </r>
  </si>
  <si>
    <r>
      <rPr>
        <b/>
        <sz val="10"/>
        <color theme="1"/>
        <rFont val="Arial"/>
        <family val="2"/>
        <scheme val="minor"/>
      </rPr>
      <t>Fecha:</t>
    </r>
    <r>
      <rPr>
        <sz val="10"/>
        <color theme="1"/>
        <rFont val="Arial"/>
        <family val="2"/>
        <scheme val="minor"/>
      </rPr>
      <t xml:space="preserve"> </t>
    </r>
  </si>
  <si>
    <t>Revisión</t>
  </si>
  <si>
    <t>Logo de empresa / Profesional</t>
  </si>
  <si>
    <t>CARATULA</t>
  </si>
  <si>
    <t>PROYECTOS DE TERCEROS</t>
  </si>
  <si>
    <t>GIP-PLLA-GE-GC-0001</t>
  </si>
  <si>
    <t>Fecha de presentación</t>
  </si>
  <si>
    <t>Nombre de Empresa/ Profesional:</t>
  </si>
  <si>
    <t>Nº Telefono de Empresa/ Profesional:</t>
  </si>
  <si>
    <t>Mail de Empresa/ Profesional:</t>
  </si>
  <si>
    <t>Legajo Profesional matriculado:</t>
  </si>
  <si>
    <t>Descripción de la obra:</t>
  </si>
  <si>
    <t>Dirección de la Obra:</t>
  </si>
  <si>
    <t>Potencia Solicitada:</t>
  </si>
  <si>
    <t xml:space="preserve">Nombre del Comitente: </t>
  </si>
  <si>
    <t>Mail del Comitente:</t>
  </si>
  <si>
    <t>Nº de teléfono del Comitente:</t>
  </si>
  <si>
    <t xml:space="preserve">Nomenclatura Catastral: </t>
  </si>
  <si>
    <t>Sello de recepción en mesa de entrada CALF:</t>
  </si>
  <si>
    <t>01</t>
  </si>
  <si>
    <t>11/08/2025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</si>
</sst>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8"/>
      <name val="Arial"/>
      <family val="2"/>
      <scheme val="minor"/>
    </font>
    <font>
      <sz val="8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0" xfId="1" applyFont="1" applyAlignment="1" applyProtection="1">
      <alignment vertical="center" wrapText="1"/>
      <protection locked="0"/>
    </xf>
    <xf numFmtId="0" fontId="1" fillId="0" borderId="0" xfId="1" applyProtection="1">
      <protection locked="0"/>
    </xf>
    <xf numFmtId="0" fontId="1" fillId="0" borderId="2" xfId="1" applyBorder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0" xfId="1" applyAlignment="1" applyProtection="1">
      <alignment vertical="top" wrapText="1"/>
      <protection locked="0"/>
    </xf>
    <xf numFmtId="0" fontId="1" fillId="0" borderId="3" xfId="1" applyBorder="1" applyProtection="1">
      <protection locked="0"/>
    </xf>
    <xf numFmtId="0" fontId="9" fillId="0" borderId="2" xfId="1" applyFont="1" applyBorder="1" applyAlignment="1" applyProtection="1">
      <alignment vertical="top" wrapText="1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9" fillId="0" borderId="2" xfId="1" applyFont="1" applyBorder="1" applyAlignment="1">
      <alignment vertical="top" wrapText="1"/>
    </xf>
    <xf numFmtId="0" fontId="1" fillId="0" borderId="0" xfId="1"/>
    <xf numFmtId="0" fontId="9" fillId="0" borderId="0" xfId="1" applyFont="1" applyAlignment="1">
      <alignment vertical="top" wrapText="1"/>
    </xf>
    <xf numFmtId="0" fontId="1" fillId="0" borderId="3" xfId="1" applyBorder="1"/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quotePrefix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20" xfId="1" applyFont="1" applyFill="1" applyBorder="1" applyAlignment="1" applyProtection="1">
      <alignment horizontal="center" vertical="center" wrapText="1"/>
      <protection locked="0"/>
    </xf>
    <xf numFmtId="0" fontId="6" fillId="0" borderId="21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14" fontId="2" fillId="0" borderId="16" xfId="1" quotePrefix="1" applyNumberFormat="1" applyFont="1" applyBorder="1" applyAlignment="1">
      <alignment horizontal="center" vertical="center" wrapText="1"/>
    </xf>
    <xf numFmtId="14" fontId="6" fillId="0" borderId="10" xfId="1" applyNumberFormat="1" applyFont="1" applyBorder="1" applyAlignment="1" applyProtection="1">
      <alignment horizontal="center" vertical="center" wrapText="1"/>
      <protection locked="0"/>
    </xf>
    <xf numFmtId="14" fontId="6" fillId="0" borderId="34" xfId="1" applyNumberFormat="1" applyFont="1" applyBorder="1" applyAlignment="1" applyProtection="1">
      <alignment horizontal="center" vertical="center" wrapText="1"/>
      <protection locked="0"/>
    </xf>
    <xf numFmtId="14" fontId="6" fillId="0" borderId="11" xfId="1" applyNumberFormat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1" fillId="0" borderId="32" xfId="1" applyBorder="1" applyAlignment="1">
      <alignment horizontal="center" vertical="center"/>
    </xf>
    <xf numFmtId="0" fontId="1" fillId="0" borderId="32" xfId="1" applyBorder="1" applyAlignment="1" applyProtection="1">
      <alignment horizontal="center" vertical="center"/>
      <protection locked="0"/>
    </xf>
    <xf numFmtId="0" fontId="1" fillId="0" borderId="32" xfId="1" applyBorder="1" applyAlignment="1" applyProtection="1">
      <alignment horizontal="center" vertical="center" wrapText="1"/>
      <protection locked="0"/>
    </xf>
    <xf numFmtId="0" fontId="1" fillId="0" borderId="32" xfId="1" applyBorder="1" applyAlignment="1" applyProtection="1">
      <alignment horizontal="center"/>
      <protection locked="0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0" xfId="1" applyAlignment="1">
      <alignment horizontal="center"/>
    </xf>
  </cellXfs>
  <cellStyles count="2">
    <cellStyle name="Normal" xfId="0" builtinId="0"/>
    <cellStyle name="Normal 2" xfId="1" xr:uid="{C810AFC2-8746-4083-9723-F4BD4D7A9C7A}"/>
  </cellStyles>
  <dxfs count="0"/>
  <tableStyles count="0" defaultTableStyle="TableStyleMedium2" defaultPivotStyle="PivotStyleLight16"/>
  <colors>
    <mruColors>
      <color rgb="FFC5E0F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0</xdr:row>
      <xdr:rowOff>145677</xdr:rowOff>
    </xdr:from>
    <xdr:to>
      <xdr:col>5</xdr:col>
      <xdr:colOff>131668</xdr:colOff>
      <xdr:row>3</xdr:row>
      <xdr:rowOff>6799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F79D37-B444-4E93-A40A-00080B74AD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145677"/>
          <a:ext cx="904875" cy="410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14</xdr:col>
      <xdr:colOff>175840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3740" y="182880"/>
          <a:ext cx="6690940" cy="25834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13</xdr:col>
      <xdr:colOff>137740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86690"/>
          <a:ext cx="6481390" cy="24976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13</xdr:col>
      <xdr:colOff>309190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86690"/>
          <a:ext cx="6481390" cy="24976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15240</xdr:rowOff>
    </xdr:from>
    <xdr:to>
      <xdr:col>12</xdr:col>
      <xdr:colOff>1471240</xdr:colOff>
      <xdr:row>16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0" y="186690"/>
          <a:ext cx="6481390" cy="2497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26F1-2757-442C-9E1D-97F0502A9843}">
  <sheetPr>
    <pageSetUpPr fitToPage="1"/>
  </sheetPr>
  <dimension ref="A1:AJ650"/>
  <sheetViews>
    <sheetView tabSelected="1" view="pageBreakPreview" zoomScaleSheetLayoutView="100" workbookViewId="0">
      <selection activeCell="AQ18" sqref="AQ18"/>
    </sheetView>
  </sheetViews>
  <sheetFormatPr baseColWidth="10" defaultColWidth="11.5703125" defaultRowHeight="14.25" x14ac:dyDescent="0.2"/>
  <cols>
    <col min="1" max="171" width="2.7109375" style="16" customWidth="1"/>
    <col min="172" max="16384" width="11.5703125" style="16"/>
  </cols>
  <sheetData>
    <row r="1" spans="1:36" ht="15" customHeight="1" x14ac:dyDescent="0.2">
      <c r="A1" s="30"/>
      <c r="B1" s="31"/>
      <c r="C1" s="31"/>
      <c r="D1" s="31"/>
      <c r="E1" s="31"/>
      <c r="F1" s="31"/>
      <c r="G1" s="32"/>
      <c r="H1" s="36" t="s">
        <v>26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42" t="s">
        <v>19</v>
      </c>
      <c r="Y1" s="42"/>
      <c r="Z1" s="42"/>
      <c r="AA1" s="43" t="s">
        <v>28</v>
      </c>
      <c r="AB1" s="43"/>
      <c r="AC1" s="43"/>
      <c r="AD1" s="43"/>
      <c r="AE1" s="43"/>
      <c r="AF1" s="43"/>
      <c r="AG1" s="43"/>
      <c r="AH1" s="44"/>
      <c r="AI1" s="15"/>
      <c r="AJ1" s="15"/>
    </row>
    <row r="2" spans="1:36" ht="14.45" customHeight="1" x14ac:dyDescent="0.2">
      <c r="A2" s="33"/>
      <c r="B2" s="34"/>
      <c r="C2" s="34"/>
      <c r="D2" s="34"/>
      <c r="E2" s="34"/>
      <c r="F2" s="34"/>
      <c r="G2" s="35"/>
      <c r="H2" s="39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1"/>
      <c r="X2" s="40" t="s">
        <v>14</v>
      </c>
      <c r="Y2" s="45"/>
      <c r="Z2" s="45"/>
      <c r="AA2" s="46" t="s">
        <v>20</v>
      </c>
      <c r="AB2" s="47"/>
      <c r="AC2" s="40" t="s">
        <v>21</v>
      </c>
      <c r="AD2" s="45"/>
      <c r="AE2" s="45"/>
      <c r="AF2" s="48" t="s">
        <v>42</v>
      </c>
      <c r="AG2" s="46"/>
      <c r="AH2" s="49"/>
      <c r="AI2" s="15"/>
      <c r="AJ2" s="15"/>
    </row>
    <row r="3" spans="1:36" ht="14.45" customHeight="1" x14ac:dyDescent="0.2">
      <c r="A3" s="58"/>
      <c r="B3" s="59"/>
      <c r="C3" s="59"/>
      <c r="D3" s="59"/>
      <c r="E3" s="59"/>
      <c r="F3" s="59"/>
      <c r="G3" s="60"/>
      <c r="H3" s="39" t="s">
        <v>27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5" t="s">
        <v>22</v>
      </c>
      <c r="Y3" s="45"/>
      <c r="Z3" s="45"/>
      <c r="AA3" s="45"/>
      <c r="AB3" s="45"/>
      <c r="AC3" s="46" t="s">
        <v>15</v>
      </c>
      <c r="AD3" s="46"/>
      <c r="AE3" s="46"/>
      <c r="AF3" s="46"/>
      <c r="AG3" s="46"/>
      <c r="AH3" s="49"/>
      <c r="AI3" s="15"/>
      <c r="AJ3" s="15"/>
    </row>
    <row r="4" spans="1:36" ht="15" customHeight="1" x14ac:dyDescent="0.2">
      <c r="A4" s="61"/>
      <c r="B4" s="62"/>
      <c r="C4" s="62"/>
      <c r="D4" s="62"/>
      <c r="E4" s="62"/>
      <c r="F4" s="62"/>
      <c r="G4" s="63"/>
      <c r="H4" s="39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5" t="s">
        <v>23</v>
      </c>
      <c r="Y4" s="45"/>
      <c r="Z4" s="45"/>
      <c r="AA4" s="45"/>
      <c r="AB4" s="45"/>
      <c r="AC4" s="64" t="s">
        <v>43</v>
      </c>
      <c r="AD4" s="46"/>
      <c r="AE4" s="46"/>
      <c r="AF4" s="46"/>
      <c r="AG4" s="46"/>
      <c r="AH4" s="49"/>
      <c r="AI4" s="15"/>
      <c r="AJ4" s="15"/>
    </row>
    <row r="5" spans="1:36" ht="15" customHeight="1" thickBot="1" x14ac:dyDescent="0.25">
      <c r="A5" s="50" t="s">
        <v>13</v>
      </c>
      <c r="B5" s="51"/>
      <c r="C5" s="51"/>
      <c r="D5" s="51"/>
      <c r="E5" s="51"/>
      <c r="F5" s="51"/>
      <c r="G5" s="51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3"/>
    </row>
    <row r="6" spans="1:36" ht="14.25" customHeight="1" thickBot="1" x14ac:dyDescent="0.25">
      <c r="A6" s="78" t="s">
        <v>25</v>
      </c>
      <c r="B6" s="78"/>
      <c r="C6" s="78"/>
      <c r="D6" s="78"/>
      <c r="E6" s="78"/>
      <c r="F6" s="78"/>
      <c r="G6" s="78"/>
      <c r="H6" s="76" t="s">
        <v>30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</row>
    <row r="7" spans="1:36" ht="15" thickBot="1" x14ac:dyDescent="0.25">
      <c r="A7" s="78"/>
      <c r="B7" s="78"/>
      <c r="C7" s="78"/>
      <c r="D7" s="78"/>
      <c r="E7" s="78"/>
      <c r="F7" s="78"/>
      <c r="G7" s="78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</row>
    <row r="8" spans="1:36" ht="15" thickBot="1" x14ac:dyDescent="0.25">
      <c r="A8" s="78"/>
      <c r="B8" s="78"/>
      <c r="C8" s="78"/>
      <c r="D8" s="78"/>
      <c r="E8" s="78"/>
      <c r="F8" s="78"/>
      <c r="G8" s="78"/>
      <c r="H8" s="76" t="s">
        <v>31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</row>
    <row r="9" spans="1:36" ht="15" thickBot="1" x14ac:dyDescent="0.25">
      <c r="A9" s="78"/>
      <c r="B9" s="78"/>
      <c r="C9" s="78"/>
      <c r="D9" s="78"/>
      <c r="E9" s="78"/>
      <c r="F9" s="78"/>
      <c r="G9" s="78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</row>
    <row r="10" spans="1:36" ht="15" thickBot="1" x14ac:dyDescent="0.25">
      <c r="A10" s="78"/>
      <c r="B10" s="78"/>
      <c r="C10" s="78"/>
      <c r="D10" s="78"/>
      <c r="E10" s="78"/>
      <c r="F10" s="78"/>
      <c r="G10" s="78"/>
      <c r="H10" s="76" t="s">
        <v>32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</row>
    <row r="11" spans="1:36" ht="15" thickBot="1" x14ac:dyDescent="0.25">
      <c r="A11" s="78"/>
      <c r="B11" s="78"/>
      <c r="C11" s="78"/>
      <c r="D11" s="78"/>
      <c r="E11" s="78"/>
      <c r="F11" s="78"/>
      <c r="G11" s="78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</row>
    <row r="12" spans="1:36" ht="15" thickBot="1" x14ac:dyDescent="0.25">
      <c r="A12" s="78"/>
      <c r="B12" s="78"/>
      <c r="C12" s="78"/>
      <c r="D12" s="78"/>
      <c r="E12" s="78"/>
      <c r="F12" s="78"/>
      <c r="G12" s="78"/>
      <c r="H12" s="76" t="s">
        <v>33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</row>
    <row r="13" spans="1:36" ht="15" thickBot="1" x14ac:dyDescent="0.25">
      <c r="A13" s="78"/>
      <c r="B13" s="78"/>
      <c r="C13" s="78"/>
      <c r="D13" s="78"/>
      <c r="E13" s="78"/>
      <c r="F13" s="78"/>
      <c r="G13" s="78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</row>
    <row r="14" spans="1:36" ht="15" thickBot="1" x14ac:dyDescent="0.25">
      <c r="A14" s="17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</row>
    <row r="15" spans="1:36" ht="14.25" customHeight="1" x14ac:dyDescent="0.2">
      <c r="A15" s="80" t="s">
        <v>35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70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</row>
    <row r="16" spans="1:36" ht="15" customHeight="1" thickBot="1" x14ac:dyDescent="0.25">
      <c r="A16" s="8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73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</row>
    <row r="17" spans="1:34" ht="15" thickBot="1" x14ac:dyDescent="0.25">
      <c r="A17" s="17"/>
      <c r="AG17" s="21"/>
      <c r="AH17" s="22"/>
    </row>
    <row r="18" spans="1:34" ht="14.25" customHeight="1" x14ac:dyDescent="0.2">
      <c r="A18" s="80" t="s">
        <v>34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70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2"/>
    </row>
    <row r="19" spans="1:34" ht="15" customHeight="1" thickBot="1" x14ac:dyDescent="0.25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73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</row>
    <row r="20" spans="1:34" ht="15" thickBot="1" x14ac:dyDescent="0.25">
      <c r="A20" s="17"/>
      <c r="L20" s="21"/>
      <c r="AG20" s="21"/>
      <c r="AH20" s="22"/>
    </row>
    <row r="21" spans="1:34" ht="14.25" customHeight="1" x14ac:dyDescent="0.2">
      <c r="A21" s="80" t="s">
        <v>36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70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2"/>
    </row>
    <row r="22" spans="1:34" ht="15" customHeight="1" thickBot="1" x14ac:dyDescent="0.25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3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</row>
    <row r="23" spans="1:34" ht="15" thickBot="1" x14ac:dyDescent="0.25">
      <c r="A23" s="17"/>
      <c r="L23" s="21"/>
      <c r="AG23" s="21"/>
      <c r="AH23" s="22"/>
    </row>
    <row r="24" spans="1:34" ht="14.25" customHeight="1" x14ac:dyDescent="0.2">
      <c r="A24" s="80" t="s">
        <v>40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70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2"/>
    </row>
    <row r="25" spans="1:34" ht="14.45" customHeight="1" thickBot="1" x14ac:dyDescent="0.25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3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</row>
    <row r="26" spans="1:34" ht="14.45" customHeight="1" thickBot="1" x14ac:dyDescent="0.25">
      <c r="A26" s="23"/>
      <c r="L26" s="24"/>
      <c r="AG26" s="24"/>
      <c r="AH26" s="22"/>
    </row>
    <row r="27" spans="1:34" ht="14.45" customHeight="1" x14ac:dyDescent="0.2">
      <c r="A27" s="80" t="s">
        <v>37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2"/>
    </row>
    <row r="28" spans="1:34" ht="14.45" customHeight="1" thickBot="1" x14ac:dyDescent="0.25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3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</row>
    <row r="29" spans="1:34" ht="14.45" customHeight="1" thickBot="1" x14ac:dyDescent="0.25">
      <c r="A29" s="23"/>
      <c r="L29" s="24"/>
      <c r="AG29" s="24"/>
      <c r="AH29" s="22"/>
    </row>
    <row r="30" spans="1:34" ht="14.45" customHeight="1" x14ac:dyDescent="0.2">
      <c r="A30" s="80" t="s">
        <v>38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70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2"/>
    </row>
    <row r="31" spans="1:34" ht="14.45" customHeight="1" thickBot="1" x14ac:dyDescent="0.25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3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</row>
    <row r="32" spans="1:34" ht="14.45" customHeight="1" thickBot="1" x14ac:dyDescent="0.25">
      <c r="A32" s="23"/>
      <c r="L32" s="24"/>
      <c r="AG32" s="24"/>
      <c r="AH32" s="22"/>
    </row>
    <row r="33" spans="1:34" ht="14.45" customHeight="1" x14ac:dyDescent="0.2">
      <c r="A33" s="80" t="s">
        <v>39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70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</row>
    <row r="34" spans="1:34" ht="14.45" customHeight="1" thickBot="1" x14ac:dyDescent="0.25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3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</row>
    <row r="35" spans="1:34" ht="14.45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8"/>
      <c r="AH35" s="29"/>
    </row>
    <row r="36" spans="1:34" ht="14.45" customHeight="1" x14ac:dyDescent="0.2">
      <c r="A36" s="26"/>
      <c r="B36" s="84" t="s">
        <v>41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8"/>
      <c r="AH36" s="29"/>
    </row>
    <row r="37" spans="1:34" ht="14.45" customHeight="1" x14ac:dyDescent="0.2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  <c r="AH37" s="29"/>
    </row>
    <row r="38" spans="1:34" ht="14.45" customHeight="1" x14ac:dyDescent="0.2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8"/>
      <c r="AH38" s="29"/>
    </row>
    <row r="39" spans="1:34" ht="14.45" customHeight="1" x14ac:dyDescent="0.2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8"/>
      <c r="AH39" s="29"/>
    </row>
    <row r="40" spans="1:34" ht="14.45" customHeight="1" x14ac:dyDescent="0.2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8"/>
      <c r="AH40" s="29"/>
    </row>
    <row r="41" spans="1:34" ht="14.45" customHeight="1" x14ac:dyDescent="0.2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  <c r="AH41" s="29"/>
    </row>
    <row r="42" spans="1:34" ht="15" customHeight="1" thickBo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8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8"/>
      <c r="AH42" s="29"/>
    </row>
    <row r="43" spans="1:34" x14ac:dyDescent="0.2">
      <c r="A43" s="68" t="s">
        <v>24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54">
        <v>5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</row>
    <row r="44" spans="1:34" ht="15" customHeight="1" thickBot="1" x14ac:dyDescent="0.25">
      <c r="A44" s="56" t="s">
        <v>29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65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7"/>
    </row>
    <row r="45" spans="1:34" ht="15" customHeight="1" x14ac:dyDescent="0.2">
      <c r="A45" s="68" t="s">
        <v>24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54">
        <v>4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5"/>
    </row>
    <row r="46" spans="1:34" ht="15" customHeight="1" thickBot="1" x14ac:dyDescent="0.25">
      <c r="A46" s="56" t="s">
        <v>29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65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7"/>
    </row>
    <row r="47" spans="1:34" x14ac:dyDescent="0.2">
      <c r="A47" s="68" t="s">
        <v>24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54">
        <v>3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5"/>
    </row>
    <row r="48" spans="1:34" ht="15" customHeight="1" thickBot="1" x14ac:dyDescent="0.25">
      <c r="A48" s="56" t="s">
        <v>29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65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7"/>
    </row>
    <row r="49" spans="1:34" ht="15" customHeight="1" x14ac:dyDescent="0.2">
      <c r="A49" s="68" t="s">
        <v>24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54">
        <v>2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5"/>
    </row>
    <row r="50" spans="1:34" ht="15" customHeight="1" thickBot="1" x14ac:dyDescent="0.25">
      <c r="A50" s="56" t="s">
        <v>29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65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7"/>
    </row>
    <row r="51" spans="1:34" ht="15" customHeight="1" x14ac:dyDescent="0.2">
      <c r="A51" s="68" t="s">
        <v>24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54">
        <v>1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5"/>
    </row>
    <row r="52" spans="1:34" ht="15" customHeight="1" thickBot="1" x14ac:dyDescent="0.25">
      <c r="A52" s="56" t="s">
        <v>29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65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7"/>
    </row>
    <row r="53" spans="1:34" x14ac:dyDescent="0.2">
      <c r="A53" s="68" t="s">
        <v>24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54">
        <v>0</v>
      </c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5"/>
    </row>
    <row r="54" spans="1:34" ht="15.75" customHeight="1" thickBot="1" x14ac:dyDescent="0.25">
      <c r="A54" s="56" t="s">
        <v>29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65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7"/>
    </row>
    <row r="55" spans="1:34" s="25" customFormat="1" ht="15" x14ac:dyDescent="0.2"/>
    <row r="56" spans="1:34" s="25" customFormat="1" ht="15" x14ac:dyDescent="0.2"/>
    <row r="57" spans="1:34" s="25" customFormat="1" ht="15" x14ac:dyDescent="0.2"/>
    <row r="58" spans="1:34" s="25" customFormat="1" ht="15" x14ac:dyDescent="0.2"/>
    <row r="59" spans="1:34" s="25" customFormat="1" ht="15" x14ac:dyDescent="0.2"/>
    <row r="60" spans="1:34" s="25" customFormat="1" ht="15" x14ac:dyDescent="0.2"/>
    <row r="61" spans="1:34" s="25" customFormat="1" ht="15" x14ac:dyDescent="0.2"/>
    <row r="62" spans="1:34" s="25" customFormat="1" ht="15" x14ac:dyDescent="0.2"/>
    <row r="63" spans="1:34" s="25" customFormat="1" ht="15" x14ac:dyDescent="0.2"/>
    <row r="64" spans="1:34" s="25" customFormat="1" ht="15" x14ac:dyDescent="0.2"/>
    <row r="65" s="25" customFormat="1" ht="15" x14ac:dyDescent="0.2"/>
    <row r="66" s="25" customFormat="1" ht="15" x14ac:dyDescent="0.2"/>
    <row r="67" s="25" customFormat="1" ht="15" x14ac:dyDescent="0.2"/>
    <row r="68" s="25" customFormat="1" ht="15" x14ac:dyDescent="0.2"/>
    <row r="69" s="25" customFormat="1" ht="15" x14ac:dyDescent="0.2"/>
    <row r="70" s="25" customFormat="1" ht="15" x14ac:dyDescent="0.2"/>
    <row r="71" s="25" customFormat="1" ht="15" x14ac:dyDescent="0.2"/>
    <row r="72" s="25" customFormat="1" ht="15" x14ac:dyDescent="0.2"/>
    <row r="73" s="25" customFormat="1" ht="15" x14ac:dyDescent="0.2"/>
    <row r="74" s="25" customFormat="1" ht="15" x14ac:dyDescent="0.2"/>
    <row r="75" s="25" customFormat="1" ht="15" x14ac:dyDescent="0.2"/>
    <row r="76" s="25" customFormat="1" ht="15" x14ac:dyDescent="0.2"/>
    <row r="77" s="25" customFormat="1" ht="15" x14ac:dyDescent="0.2"/>
    <row r="78" s="25" customFormat="1" ht="15" x14ac:dyDescent="0.2"/>
    <row r="79" s="25" customFormat="1" ht="15" x14ac:dyDescent="0.2"/>
    <row r="80" s="25" customFormat="1" ht="15" x14ac:dyDescent="0.2"/>
    <row r="81" s="25" customFormat="1" ht="15" x14ac:dyDescent="0.2"/>
    <row r="82" s="25" customFormat="1" ht="15" x14ac:dyDescent="0.2"/>
    <row r="83" s="25" customFormat="1" ht="15" x14ac:dyDescent="0.2"/>
    <row r="84" s="25" customFormat="1" ht="15" x14ac:dyDescent="0.2"/>
    <row r="85" s="25" customFormat="1" ht="15" x14ac:dyDescent="0.2"/>
    <row r="86" s="25" customFormat="1" ht="15" x14ac:dyDescent="0.2"/>
    <row r="87" s="25" customFormat="1" ht="15" x14ac:dyDescent="0.2"/>
    <row r="88" s="25" customFormat="1" ht="15" x14ac:dyDescent="0.2"/>
    <row r="89" s="25" customFormat="1" ht="15" x14ac:dyDescent="0.2"/>
    <row r="90" s="25" customFormat="1" ht="15" x14ac:dyDescent="0.2"/>
    <row r="91" s="25" customFormat="1" ht="15" x14ac:dyDescent="0.2"/>
    <row r="92" s="25" customFormat="1" ht="15" x14ac:dyDescent="0.2"/>
    <row r="93" s="25" customFormat="1" ht="15" x14ac:dyDescent="0.2"/>
    <row r="94" s="25" customFormat="1" ht="15" x14ac:dyDescent="0.2"/>
    <row r="95" s="25" customFormat="1" ht="15" x14ac:dyDescent="0.2"/>
    <row r="96" s="25" customFormat="1" ht="15" x14ac:dyDescent="0.2"/>
    <row r="97" s="25" customFormat="1" ht="15" x14ac:dyDescent="0.2"/>
    <row r="98" s="25" customFormat="1" ht="15" x14ac:dyDescent="0.2"/>
    <row r="99" s="25" customFormat="1" ht="15" x14ac:dyDescent="0.2"/>
    <row r="100" s="25" customFormat="1" ht="15" x14ac:dyDescent="0.2"/>
    <row r="101" s="25" customFormat="1" ht="15" x14ac:dyDescent="0.2"/>
    <row r="102" s="25" customFormat="1" ht="15" x14ac:dyDescent="0.2"/>
    <row r="103" s="25" customFormat="1" ht="15" x14ac:dyDescent="0.2"/>
    <row r="104" s="25" customFormat="1" ht="15" x14ac:dyDescent="0.2"/>
    <row r="105" s="25" customFormat="1" ht="15" x14ac:dyDescent="0.2"/>
    <row r="106" s="25" customFormat="1" ht="15" x14ac:dyDescent="0.2"/>
    <row r="107" s="25" customFormat="1" ht="15" x14ac:dyDescent="0.2"/>
    <row r="108" s="25" customFormat="1" ht="15" x14ac:dyDescent="0.2"/>
    <row r="109" s="25" customFormat="1" ht="15" x14ac:dyDescent="0.2"/>
    <row r="110" s="25" customFormat="1" ht="15" x14ac:dyDescent="0.2"/>
    <row r="111" s="25" customFormat="1" ht="15" x14ac:dyDescent="0.2"/>
    <row r="112" s="25" customFormat="1" ht="15" x14ac:dyDescent="0.2"/>
    <row r="113" s="25" customFormat="1" ht="15" x14ac:dyDescent="0.2"/>
    <row r="114" s="25" customFormat="1" ht="15" x14ac:dyDescent="0.2"/>
    <row r="115" s="25" customFormat="1" ht="15" x14ac:dyDescent="0.2"/>
    <row r="116" s="25" customFormat="1" ht="15" x14ac:dyDescent="0.2"/>
    <row r="117" s="25" customFormat="1" ht="15" x14ac:dyDescent="0.2"/>
    <row r="118" s="25" customFormat="1" ht="15" x14ac:dyDescent="0.2"/>
    <row r="119" s="25" customFormat="1" ht="15" x14ac:dyDescent="0.2"/>
    <row r="120" s="25" customFormat="1" ht="15" x14ac:dyDescent="0.2"/>
    <row r="121" s="25" customFormat="1" ht="15" x14ac:dyDescent="0.2"/>
    <row r="122" s="25" customFormat="1" ht="15" x14ac:dyDescent="0.2"/>
    <row r="123" s="25" customFormat="1" ht="15" x14ac:dyDescent="0.2"/>
    <row r="124" s="25" customFormat="1" ht="15" x14ac:dyDescent="0.2"/>
    <row r="125" s="25" customFormat="1" ht="15" x14ac:dyDescent="0.2"/>
    <row r="126" s="25" customFormat="1" ht="15" x14ac:dyDescent="0.2"/>
    <row r="127" s="25" customFormat="1" ht="15" x14ac:dyDescent="0.2"/>
    <row r="128" s="25" customFormat="1" ht="15" x14ac:dyDescent="0.2"/>
    <row r="129" s="25" customFormat="1" ht="15" x14ac:dyDescent="0.2"/>
    <row r="130" s="25" customFormat="1" ht="15" x14ac:dyDescent="0.2"/>
    <row r="131" s="25" customFormat="1" ht="15" x14ac:dyDescent="0.2"/>
    <row r="132" s="25" customFormat="1" ht="15" x14ac:dyDescent="0.2"/>
    <row r="133" s="25" customFormat="1" ht="15" x14ac:dyDescent="0.2"/>
    <row r="134" s="25" customFormat="1" ht="15" x14ac:dyDescent="0.2"/>
    <row r="135" s="25" customFormat="1" ht="15" x14ac:dyDescent="0.2"/>
    <row r="136" s="25" customFormat="1" ht="15" x14ac:dyDescent="0.2"/>
    <row r="137" s="25" customFormat="1" ht="15" x14ac:dyDescent="0.2"/>
    <row r="138" s="25" customFormat="1" ht="15" x14ac:dyDescent="0.2"/>
    <row r="139" s="25" customFormat="1" ht="15" x14ac:dyDescent="0.2"/>
    <row r="140" s="25" customFormat="1" ht="15" x14ac:dyDescent="0.2"/>
    <row r="141" s="25" customFormat="1" ht="15" x14ac:dyDescent="0.2"/>
    <row r="142" s="25" customFormat="1" ht="15" x14ac:dyDescent="0.2"/>
    <row r="143" s="25" customFormat="1" ht="15" x14ac:dyDescent="0.2"/>
    <row r="144" s="25" customFormat="1" ht="15" x14ac:dyDescent="0.2"/>
    <row r="145" s="25" customFormat="1" ht="15" x14ac:dyDescent="0.2"/>
    <row r="146" s="25" customFormat="1" ht="15" x14ac:dyDescent="0.2"/>
    <row r="147" s="25" customFormat="1" ht="15" x14ac:dyDescent="0.2"/>
    <row r="148" s="25" customFormat="1" ht="15" x14ac:dyDescent="0.2"/>
    <row r="149" s="25" customFormat="1" ht="15" x14ac:dyDescent="0.2"/>
    <row r="150" s="25" customFormat="1" ht="15" x14ac:dyDescent="0.2"/>
    <row r="151" s="25" customFormat="1" ht="15" x14ac:dyDescent="0.2"/>
    <row r="152" s="25" customFormat="1" ht="15" x14ac:dyDescent="0.2"/>
    <row r="153" s="25" customFormat="1" ht="15" x14ac:dyDescent="0.2"/>
    <row r="154" s="25" customFormat="1" ht="15" x14ac:dyDescent="0.2"/>
    <row r="155" s="25" customFormat="1" ht="15" x14ac:dyDescent="0.2"/>
    <row r="156" s="25" customFormat="1" ht="15" x14ac:dyDescent="0.2"/>
    <row r="157" s="25" customFormat="1" ht="15" x14ac:dyDescent="0.2"/>
    <row r="158" s="25" customFormat="1" ht="15" x14ac:dyDescent="0.2"/>
    <row r="159" s="25" customFormat="1" ht="15" x14ac:dyDescent="0.2"/>
    <row r="160" s="25" customFormat="1" ht="15" x14ac:dyDescent="0.2"/>
    <row r="161" s="25" customFormat="1" ht="15" x14ac:dyDescent="0.2"/>
    <row r="162" s="25" customFormat="1" ht="15" x14ac:dyDescent="0.2"/>
    <row r="163" s="25" customFormat="1" ht="15" x14ac:dyDescent="0.2"/>
    <row r="164" s="25" customFormat="1" ht="15" x14ac:dyDescent="0.2"/>
    <row r="165" s="25" customFormat="1" ht="15" x14ac:dyDescent="0.2"/>
    <row r="166" s="25" customFormat="1" ht="15" x14ac:dyDescent="0.2"/>
    <row r="167" s="25" customFormat="1" ht="15" x14ac:dyDescent="0.2"/>
    <row r="168" s="25" customFormat="1" ht="15" x14ac:dyDescent="0.2"/>
    <row r="169" s="25" customFormat="1" ht="15" x14ac:dyDescent="0.2"/>
    <row r="170" s="25" customFormat="1" ht="15" x14ac:dyDescent="0.2"/>
    <row r="171" s="25" customFormat="1" ht="15" x14ac:dyDescent="0.2"/>
    <row r="172" s="25" customFormat="1" ht="15" x14ac:dyDescent="0.2"/>
    <row r="173" s="25" customFormat="1" ht="15" x14ac:dyDescent="0.2"/>
    <row r="174" s="25" customFormat="1" ht="15" x14ac:dyDescent="0.2"/>
    <row r="175" s="25" customFormat="1" ht="15" x14ac:dyDescent="0.2"/>
    <row r="176" s="25" customFormat="1" ht="15" x14ac:dyDescent="0.2"/>
    <row r="177" s="25" customFormat="1" ht="15" x14ac:dyDescent="0.2"/>
    <row r="178" s="25" customFormat="1" ht="15" x14ac:dyDescent="0.2"/>
    <row r="179" s="25" customFormat="1" ht="15" x14ac:dyDescent="0.2"/>
    <row r="180" s="25" customFormat="1" ht="15" x14ac:dyDescent="0.2"/>
    <row r="181" s="25" customFormat="1" ht="15" x14ac:dyDescent="0.2"/>
    <row r="182" s="25" customFormat="1" ht="15" x14ac:dyDescent="0.2"/>
    <row r="183" s="25" customFormat="1" ht="15" x14ac:dyDescent="0.2"/>
    <row r="184" s="25" customFormat="1" ht="15" x14ac:dyDescent="0.2"/>
    <row r="185" s="25" customFormat="1" ht="15" x14ac:dyDescent="0.2"/>
    <row r="186" s="25" customFormat="1" ht="15" x14ac:dyDescent="0.2"/>
    <row r="187" s="25" customFormat="1" ht="15" x14ac:dyDescent="0.2"/>
    <row r="188" s="25" customFormat="1" ht="15" x14ac:dyDescent="0.2"/>
    <row r="189" s="25" customFormat="1" ht="15" x14ac:dyDescent="0.2"/>
    <row r="190" s="25" customFormat="1" ht="15" x14ac:dyDescent="0.2"/>
    <row r="191" s="25" customFormat="1" ht="15" x14ac:dyDescent="0.2"/>
    <row r="192" s="25" customFormat="1" ht="15" x14ac:dyDescent="0.2"/>
    <row r="193" s="25" customFormat="1" ht="15" x14ac:dyDescent="0.2"/>
    <row r="194" s="25" customFormat="1" ht="15" x14ac:dyDescent="0.2"/>
    <row r="195" s="25" customFormat="1" ht="15" x14ac:dyDescent="0.2"/>
    <row r="196" s="25" customFormat="1" ht="15" x14ac:dyDescent="0.2"/>
    <row r="197" s="25" customFormat="1" ht="15" x14ac:dyDescent="0.2"/>
    <row r="198" s="25" customFormat="1" ht="15" x14ac:dyDescent="0.2"/>
    <row r="199" s="25" customFormat="1" ht="15" x14ac:dyDescent="0.2"/>
    <row r="200" s="25" customFormat="1" ht="15" x14ac:dyDescent="0.2"/>
    <row r="201" s="25" customFormat="1" ht="15" x14ac:dyDescent="0.2"/>
    <row r="202" s="25" customFormat="1" ht="15" x14ac:dyDescent="0.2"/>
    <row r="203" s="25" customFormat="1" ht="15" x14ac:dyDescent="0.2"/>
    <row r="204" s="25" customFormat="1" ht="15" x14ac:dyDescent="0.2"/>
    <row r="205" s="25" customFormat="1" ht="15" x14ac:dyDescent="0.2"/>
    <row r="206" s="25" customFormat="1" ht="15" x14ac:dyDescent="0.2"/>
    <row r="207" s="25" customFormat="1" ht="15" x14ac:dyDescent="0.2"/>
    <row r="208" s="25" customFormat="1" ht="15" x14ac:dyDescent="0.2"/>
    <row r="209" s="25" customFormat="1" ht="15" x14ac:dyDescent="0.2"/>
    <row r="210" s="25" customFormat="1" ht="15" x14ac:dyDescent="0.2"/>
    <row r="211" s="25" customFormat="1" ht="15" x14ac:dyDescent="0.2"/>
    <row r="212" s="25" customFormat="1" ht="15" x14ac:dyDescent="0.2"/>
    <row r="213" s="25" customFormat="1" ht="15" x14ac:dyDescent="0.2"/>
    <row r="214" s="25" customFormat="1" ht="15" x14ac:dyDescent="0.2"/>
    <row r="215" s="25" customFormat="1" ht="15" x14ac:dyDescent="0.2"/>
    <row r="216" s="25" customFormat="1" ht="15" x14ac:dyDescent="0.2"/>
    <row r="217" s="25" customFormat="1" ht="15" x14ac:dyDescent="0.2"/>
    <row r="218" s="25" customFormat="1" ht="15" x14ac:dyDescent="0.2"/>
    <row r="219" s="25" customFormat="1" ht="15" x14ac:dyDescent="0.2"/>
    <row r="220" s="25" customFormat="1" ht="15" x14ac:dyDescent="0.2"/>
    <row r="221" s="25" customFormat="1" ht="15" x14ac:dyDescent="0.2"/>
    <row r="222" s="25" customFormat="1" ht="15" x14ac:dyDescent="0.2"/>
    <row r="223" s="25" customFormat="1" ht="15" x14ac:dyDescent="0.2"/>
    <row r="224" s="25" customFormat="1" ht="15" x14ac:dyDescent="0.2"/>
    <row r="225" s="25" customFormat="1" ht="15" x14ac:dyDescent="0.2"/>
    <row r="226" s="25" customFormat="1" ht="15" x14ac:dyDescent="0.2"/>
    <row r="227" s="25" customFormat="1" ht="15" x14ac:dyDescent="0.2"/>
    <row r="228" s="25" customFormat="1" ht="15" x14ac:dyDescent="0.2"/>
    <row r="229" s="25" customFormat="1" ht="15" x14ac:dyDescent="0.2"/>
    <row r="230" s="25" customFormat="1" ht="15" x14ac:dyDescent="0.2"/>
    <row r="231" s="25" customFormat="1" ht="15" x14ac:dyDescent="0.2"/>
    <row r="232" s="25" customFormat="1" ht="15" x14ac:dyDescent="0.2"/>
    <row r="233" s="25" customFormat="1" ht="15" x14ac:dyDescent="0.2"/>
    <row r="234" s="25" customFormat="1" ht="15" x14ac:dyDescent="0.2"/>
    <row r="235" s="25" customFormat="1" ht="15" x14ac:dyDescent="0.2"/>
    <row r="236" s="25" customFormat="1" ht="15" x14ac:dyDescent="0.2"/>
    <row r="237" s="25" customFormat="1" ht="15" x14ac:dyDescent="0.2"/>
    <row r="238" s="25" customFormat="1" ht="15" x14ac:dyDescent="0.2"/>
    <row r="239" s="25" customFormat="1" ht="15" x14ac:dyDescent="0.2"/>
    <row r="240" s="25" customFormat="1" ht="15" x14ac:dyDescent="0.2"/>
    <row r="241" s="25" customFormat="1" ht="15" x14ac:dyDescent="0.2"/>
    <row r="242" s="25" customFormat="1" ht="15" x14ac:dyDescent="0.2"/>
    <row r="243" s="25" customFormat="1" ht="15" x14ac:dyDescent="0.2"/>
    <row r="244" s="25" customFormat="1" ht="15" x14ac:dyDescent="0.2"/>
    <row r="245" s="25" customFormat="1" ht="15" x14ac:dyDescent="0.2"/>
    <row r="246" s="25" customFormat="1" ht="15" x14ac:dyDescent="0.2"/>
    <row r="247" s="25" customFormat="1" ht="15" x14ac:dyDescent="0.2"/>
    <row r="248" s="25" customFormat="1" ht="15" x14ac:dyDescent="0.2"/>
    <row r="249" s="25" customFormat="1" ht="15" x14ac:dyDescent="0.2"/>
    <row r="250" s="25" customFormat="1" ht="15" x14ac:dyDescent="0.2"/>
    <row r="251" s="25" customFormat="1" ht="15" x14ac:dyDescent="0.2"/>
    <row r="252" s="25" customFormat="1" ht="15" x14ac:dyDescent="0.2"/>
    <row r="253" s="25" customFormat="1" ht="15" x14ac:dyDescent="0.2"/>
    <row r="254" s="25" customFormat="1" ht="15" x14ac:dyDescent="0.2"/>
    <row r="255" s="25" customFormat="1" ht="15" x14ac:dyDescent="0.2"/>
    <row r="256" s="25" customFormat="1" ht="15" x14ac:dyDescent="0.2"/>
    <row r="257" s="25" customFormat="1" ht="15" x14ac:dyDescent="0.2"/>
    <row r="258" s="25" customFormat="1" ht="15" x14ac:dyDescent="0.2"/>
    <row r="259" s="25" customFormat="1" ht="15" x14ac:dyDescent="0.2"/>
    <row r="260" s="25" customFormat="1" ht="15" x14ac:dyDescent="0.2"/>
    <row r="261" s="25" customFormat="1" ht="15" x14ac:dyDescent="0.2"/>
    <row r="262" s="25" customFormat="1" ht="15" x14ac:dyDescent="0.2"/>
    <row r="263" s="25" customFormat="1" ht="15" x14ac:dyDescent="0.2"/>
    <row r="264" s="25" customFormat="1" ht="15" x14ac:dyDescent="0.2"/>
    <row r="265" s="25" customFormat="1" ht="15" x14ac:dyDescent="0.2"/>
    <row r="266" s="25" customFormat="1" ht="15" x14ac:dyDescent="0.2"/>
    <row r="267" s="25" customFormat="1" ht="15" x14ac:dyDescent="0.2"/>
    <row r="268" s="25" customFormat="1" ht="15" x14ac:dyDescent="0.2"/>
    <row r="269" s="25" customFormat="1" ht="15" x14ac:dyDescent="0.2"/>
    <row r="270" s="25" customFormat="1" ht="15" x14ac:dyDescent="0.2"/>
    <row r="271" s="25" customFormat="1" ht="15" x14ac:dyDescent="0.2"/>
    <row r="272" s="25" customFormat="1" ht="15" x14ac:dyDescent="0.2"/>
    <row r="273" s="25" customFormat="1" ht="15" x14ac:dyDescent="0.2"/>
    <row r="274" s="25" customFormat="1" ht="15" x14ac:dyDescent="0.2"/>
    <row r="275" s="25" customFormat="1" ht="15" x14ac:dyDescent="0.2"/>
    <row r="276" s="25" customFormat="1" ht="15" x14ac:dyDescent="0.2"/>
    <row r="277" s="25" customFormat="1" ht="15" x14ac:dyDescent="0.2"/>
    <row r="278" s="25" customFormat="1" ht="15" x14ac:dyDescent="0.2"/>
    <row r="279" s="25" customFormat="1" ht="15" x14ac:dyDescent="0.2"/>
    <row r="280" s="25" customFormat="1" ht="15" x14ac:dyDescent="0.2"/>
    <row r="281" s="25" customFormat="1" ht="15" x14ac:dyDescent="0.2"/>
    <row r="282" s="25" customFormat="1" ht="15" x14ac:dyDescent="0.2"/>
    <row r="283" s="25" customFormat="1" ht="15" x14ac:dyDescent="0.2"/>
    <row r="284" s="25" customFormat="1" ht="15" x14ac:dyDescent="0.2"/>
    <row r="285" s="25" customFormat="1" ht="15" x14ac:dyDescent="0.2"/>
    <row r="286" s="25" customFormat="1" ht="15" x14ac:dyDescent="0.2"/>
    <row r="287" s="25" customFormat="1" ht="15" x14ac:dyDescent="0.2"/>
    <row r="288" s="25" customFormat="1" ht="15" x14ac:dyDescent="0.2"/>
    <row r="289" s="25" customFormat="1" ht="15" x14ac:dyDescent="0.2"/>
    <row r="290" s="25" customFormat="1" ht="15" x14ac:dyDescent="0.2"/>
    <row r="291" s="25" customFormat="1" ht="15" x14ac:dyDescent="0.2"/>
    <row r="292" s="25" customFormat="1" ht="15" x14ac:dyDescent="0.2"/>
    <row r="293" s="25" customFormat="1" ht="15" x14ac:dyDescent="0.2"/>
    <row r="294" s="25" customFormat="1" ht="15" x14ac:dyDescent="0.2"/>
    <row r="295" s="25" customFormat="1" ht="15" x14ac:dyDescent="0.2"/>
    <row r="296" s="25" customFormat="1" ht="15" x14ac:dyDescent="0.2"/>
    <row r="297" s="25" customFormat="1" ht="15" x14ac:dyDescent="0.2"/>
    <row r="298" s="25" customFormat="1" ht="15" x14ac:dyDescent="0.2"/>
    <row r="299" s="25" customFormat="1" ht="15" x14ac:dyDescent="0.2"/>
    <row r="300" s="25" customFormat="1" ht="15" x14ac:dyDescent="0.2"/>
    <row r="301" s="25" customFormat="1" ht="15" x14ac:dyDescent="0.2"/>
    <row r="302" s="25" customFormat="1" ht="15" x14ac:dyDescent="0.2"/>
    <row r="303" s="25" customFormat="1" ht="15" x14ac:dyDescent="0.2"/>
    <row r="304" s="25" customFormat="1" ht="15" x14ac:dyDescent="0.2"/>
    <row r="305" s="25" customFormat="1" ht="15" x14ac:dyDescent="0.2"/>
    <row r="306" s="25" customFormat="1" ht="15" x14ac:dyDescent="0.2"/>
    <row r="307" s="25" customFormat="1" ht="15" x14ac:dyDescent="0.2"/>
    <row r="308" s="25" customFormat="1" ht="15" x14ac:dyDescent="0.2"/>
    <row r="309" s="25" customFormat="1" ht="15" x14ac:dyDescent="0.2"/>
    <row r="310" s="25" customFormat="1" ht="15" x14ac:dyDescent="0.2"/>
    <row r="311" s="25" customFormat="1" ht="15" x14ac:dyDescent="0.2"/>
    <row r="312" s="25" customFormat="1" ht="15" x14ac:dyDescent="0.2"/>
    <row r="313" s="25" customFormat="1" ht="15" x14ac:dyDescent="0.2"/>
    <row r="314" s="25" customFormat="1" ht="15" x14ac:dyDescent="0.2"/>
    <row r="315" s="25" customFormat="1" ht="15" x14ac:dyDescent="0.2"/>
    <row r="316" s="25" customFormat="1" ht="15" x14ac:dyDescent="0.2"/>
    <row r="317" s="25" customFormat="1" ht="15" x14ac:dyDescent="0.2"/>
    <row r="318" s="25" customFormat="1" ht="15" x14ac:dyDescent="0.2"/>
    <row r="319" s="25" customFormat="1" ht="15" x14ac:dyDescent="0.2"/>
    <row r="320" s="25" customFormat="1" ht="15" x14ac:dyDescent="0.2"/>
    <row r="321" s="25" customFormat="1" ht="15" x14ac:dyDescent="0.2"/>
    <row r="322" s="25" customFormat="1" ht="15" x14ac:dyDescent="0.2"/>
    <row r="323" s="25" customFormat="1" ht="15" x14ac:dyDescent="0.2"/>
    <row r="324" s="25" customFormat="1" ht="15" x14ac:dyDescent="0.2"/>
    <row r="325" s="25" customFormat="1" ht="15" x14ac:dyDescent="0.2"/>
    <row r="326" s="25" customFormat="1" ht="15" x14ac:dyDescent="0.2"/>
    <row r="327" s="25" customFormat="1" ht="15" x14ac:dyDescent="0.2"/>
    <row r="328" s="25" customFormat="1" ht="15" x14ac:dyDescent="0.2"/>
    <row r="329" s="25" customFormat="1" ht="15" x14ac:dyDescent="0.2"/>
    <row r="330" s="25" customFormat="1" ht="15" x14ac:dyDescent="0.2"/>
    <row r="331" s="25" customFormat="1" ht="15" x14ac:dyDescent="0.2"/>
    <row r="332" s="25" customFormat="1" ht="15" x14ac:dyDescent="0.2"/>
    <row r="333" s="25" customFormat="1" ht="15" x14ac:dyDescent="0.2"/>
    <row r="334" s="25" customFormat="1" ht="15" x14ac:dyDescent="0.2"/>
    <row r="335" s="25" customFormat="1" ht="15" x14ac:dyDescent="0.2"/>
    <row r="336" s="25" customFormat="1" ht="15" x14ac:dyDescent="0.2"/>
    <row r="337" s="25" customFormat="1" ht="15" x14ac:dyDescent="0.2"/>
    <row r="338" s="25" customFormat="1" ht="15" x14ac:dyDescent="0.2"/>
    <row r="339" s="25" customFormat="1" ht="15" x14ac:dyDescent="0.2"/>
    <row r="340" s="25" customFormat="1" ht="15" x14ac:dyDescent="0.2"/>
    <row r="341" s="25" customFormat="1" ht="15" x14ac:dyDescent="0.2"/>
    <row r="342" s="25" customFormat="1" ht="15" x14ac:dyDescent="0.2"/>
    <row r="343" s="25" customFormat="1" ht="15" x14ac:dyDescent="0.2"/>
    <row r="344" s="25" customFormat="1" ht="15" x14ac:dyDescent="0.2"/>
    <row r="345" s="25" customFormat="1" ht="15" x14ac:dyDescent="0.2"/>
    <row r="346" s="25" customFormat="1" ht="15" x14ac:dyDescent="0.2"/>
    <row r="347" s="25" customFormat="1" ht="15" x14ac:dyDescent="0.2"/>
    <row r="348" s="25" customFormat="1" ht="15" x14ac:dyDescent="0.2"/>
    <row r="349" s="25" customFormat="1" ht="15" x14ac:dyDescent="0.2"/>
    <row r="350" s="25" customFormat="1" ht="15" x14ac:dyDescent="0.2"/>
    <row r="351" s="25" customFormat="1" ht="15" x14ac:dyDescent="0.2"/>
    <row r="352" s="25" customFormat="1" ht="15" x14ac:dyDescent="0.2"/>
    <row r="353" s="25" customFormat="1" ht="15" x14ac:dyDescent="0.2"/>
    <row r="354" s="25" customFormat="1" ht="15" x14ac:dyDescent="0.2"/>
    <row r="355" s="25" customFormat="1" ht="15" x14ac:dyDescent="0.2"/>
    <row r="356" s="25" customFormat="1" ht="15" x14ac:dyDescent="0.2"/>
    <row r="357" s="25" customFormat="1" ht="15" x14ac:dyDescent="0.2"/>
    <row r="358" s="25" customFormat="1" ht="15" x14ac:dyDescent="0.2"/>
    <row r="359" s="25" customFormat="1" ht="15" x14ac:dyDescent="0.2"/>
    <row r="360" s="25" customFormat="1" ht="15" x14ac:dyDescent="0.2"/>
    <row r="361" s="25" customFormat="1" ht="15" x14ac:dyDescent="0.2"/>
    <row r="362" s="25" customFormat="1" ht="15" x14ac:dyDescent="0.2"/>
    <row r="363" s="25" customFormat="1" ht="15" x14ac:dyDescent="0.2"/>
    <row r="364" s="25" customFormat="1" ht="15" x14ac:dyDescent="0.2"/>
    <row r="365" s="25" customFormat="1" ht="15" x14ac:dyDescent="0.2"/>
    <row r="366" s="25" customFormat="1" ht="15" x14ac:dyDescent="0.2"/>
    <row r="367" s="25" customFormat="1" ht="15" x14ac:dyDescent="0.2"/>
    <row r="368" s="25" customFormat="1" ht="15" x14ac:dyDescent="0.2"/>
    <row r="369" s="25" customFormat="1" ht="15" x14ac:dyDescent="0.2"/>
    <row r="370" s="25" customFormat="1" ht="15" x14ac:dyDescent="0.2"/>
    <row r="371" s="25" customFormat="1" ht="15" x14ac:dyDescent="0.2"/>
    <row r="372" s="25" customFormat="1" ht="15" x14ac:dyDescent="0.2"/>
    <row r="373" s="25" customFormat="1" ht="15" x14ac:dyDescent="0.2"/>
    <row r="374" s="25" customFormat="1" ht="15" x14ac:dyDescent="0.2"/>
    <row r="375" s="25" customFormat="1" ht="15" x14ac:dyDescent="0.2"/>
    <row r="376" s="25" customFormat="1" ht="15" x14ac:dyDescent="0.2"/>
    <row r="377" s="25" customFormat="1" ht="15" x14ac:dyDescent="0.2"/>
    <row r="378" s="25" customFormat="1" ht="15" x14ac:dyDescent="0.2"/>
    <row r="379" s="25" customFormat="1" ht="15" x14ac:dyDescent="0.2"/>
    <row r="380" s="25" customFormat="1" ht="15" x14ac:dyDescent="0.2"/>
    <row r="381" s="25" customFormat="1" ht="15" x14ac:dyDescent="0.2"/>
    <row r="382" s="25" customFormat="1" ht="15" x14ac:dyDescent="0.2"/>
    <row r="383" s="25" customFormat="1" ht="15" x14ac:dyDescent="0.2"/>
    <row r="384" s="25" customFormat="1" ht="15" x14ac:dyDescent="0.2"/>
    <row r="385" s="25" customFormat="1" ht="15" x14ac:dyDescent="0.2"/>
    <row r="386" s="25" customFormat="1" ht="15" x14ac:dyDescent="0.2"/>
    <row r="387" s="25" customFormat="1" ht="15" x14ac:dyDescent="0.2"/>
    <row r="388" s="25" customFormat="1" ht="15" x14ac:dyDescent="0.2"/>
    <row r="389" s="25" customFormat="1" ht="15" x14ac:dyDescent="0.2"/>
    <row r="390" s="25" customFormat="1" ht="15" x14ac:dyDescent="0.2"/>
    <row r="391" s="25" customFormat="1" ht="15" x14ac:dyDescent="0.2"/>
    <row r="392" s="25" customFormat="1" ht="15" x14ac:dyDescent="0.2"/>
    <row r="393" s="25" customFormat="1" ht="15" x14ac:dyDescent="0.2"/>
    <row r="394" s="25" customFormat="1" ht="15" x14ac:dyDescent="0.2"/>
    <row r="395" s="25" customFormat="1" ht="15" x14ac:dyDescent="0.2"/>
    <row r="396" s="25" customFormat="1" ht="15" x14ac:dyDescent="0.2"/>
    <row r="397" s="25" customFormat="1" ht="15" x14ac:dyDescent="0.2"/>
    <row r="398" s="25" customFormat="1" ht="15" x14ac:dyDescent="0.2"/>
    <row r="399" s="25" customFormat="1" ht="15" x14ac:dyDescent="0.2"/>
    <row r="400" s="25" customFormat="1" ht="15" x14ac:dyDescent="0.2"/>
    <row r="401" s="25" customFormat="1" ht="15" x14ac:dyDescent="0.2"/>
    <row r="402" s="25" customFormat="1" ht="15" x14ac:dyDescent="0.2"/>
    <row r="403" s="25" customFormat="1" ht="15" x14ac:dyDescent="0.2"/>
    <row r="404" s="25" customFormat="1" ht="15" x14ac:dyDescent="0.2"/>
    <row r="405" s="25" customFormat="1" ht="15" x14ac:dyDescent="0.2"/>
    <row r="406" s="25" customFormat="1" ht="15" x14ac:dyDescent="0.2"/>
    <row r="407" s="25" customFormat="1" ht="15" x14ac:dyDescent="0.2"/>
    <row r="408" s="25" customFormat="1" ht="15" x14ac:dyDescent="0.2"/>
    <row r="409" s="25" customFormat="1" ht="15" x14ac:dyDescent="0.2"/>
    <row r="410" s="25" customFormat="1" ht="15" x14ac:dyDescent="0.2"/>
    <row r="411" s="25" customFormat="1" ht="15" x14ac:dyDescent="0.2"/>
    <row r="412" s="25" customFormat="1" ht="15" x14ac:dyDescent="0.2"/>
    <row r="413" s="25" customFormat="1" ht="15" x14ac:dyDescent="0.2"/>
    <row r="414" s="25" customFormat="1" ht="15" x14ac:dyDescent="0.2"/>
    <row r="415" s="25" customFormat="1" ht="15" x14ac:dyDescent="0.2"/>
    <row r="416" s="25" customFormat="1" ht="15" x14ac:dyDescent="0.2"/>
    <row r="417" s="25" customFormat="1" ht="15" x14ac:dyDescent="0.2"/>
    <row r="418" s="25" customFormat="1" ht="15" x14ac:dyDescent="0.2"/>
    <row r="419" s="25" customFormat="1" ht="15" x14ac:dyDescent="0.2"/>
    <row r="420" s="25" customFormat="1" ht="15" x14ac:dyDescent="0.2"/>
    <row r="421" s="25" customFormat="1" ht="15" x14ac:dyDescent="0.2"/>
    <row r="422" s="25" customFormat="1" ht="15" x14ac:dyDescent="0.2"/>
    <row r="423" s="25" customFormat="1" ht="15" x14ac:dyDescent="0.2"/>
    <row r="424" s="25" customFormat="1" ht="15" x14ac:dyDescent="0.2"/>
    <row r="425" s="25" customFormat="1" ht="15" x14ac:dyDescent="0.2"/>
    <row r="426" s="25" customFormat="1" ht="15" x14ac:dyDescent="0.2"/>
    <row r="427" s="25" customFormat="1" ht="15" x14ac:dyDescent="0.2"/>
    <row r="428" s="25" customFormat="1" ht="15" x14ac:dyDescent="0.2"/>
    <row r="429" s="25" customFormat="1" ht="15" x14ac:dyDescent="0.2"/>
    <row r="430" s="25" customFormat="1" ht="15" x14ac:dyDescent="0.2"/>
    <row r="431" s="25" customFormat="1" ht="15" x14ac:dyDescent="0.2"/>
    <row r="432" s="25" customFormat="1" ht="15" x14ac:dyDescent="0.2"/>
    <row r="433" s="25" customFormat="1" ht="15" x14ac:dyDescent="0.2"/>
    <row r="434" s="25" customFormat="1" ht="15" x14ac:dyDescent="0.2"/>
    <row r="435" s="25" customFormat="1" ht="15" x14ac:dyDescent="0.2"/>
    <row r="436" s="25" customFormat="1" ht="15" x14ac:dyDescent="0.2"/>
    <row r="437" s="25" customFormat="1" ht="15" x14ac:dyDescent="0.2"/>
    <row r="438" s="25" customFormat="1" ht="15" x14ac:dyDescent="0.2"/>
    <row r="439" s="25" customFormat="1" ht="15" x14ac:dyDescent="0.2"/>
    <row r="440" s="25" customFormat="1" ht="15" x14ac:dyDescent="0.2"/>
    <row r="441" s="25" customFormat="1" ht="15" x14ac:dyDescent="0.2"/>
    <row r="442" s="25" customFormat="1" ht="15" x14ac:dyDescent="0.2"/>
    <row r="443" s="25" customFormat="1" ht="15" x14ac:dyDescent="0.2"/>
    <row r="444" s="25" customFormat="1" ht="15" x14ac:dyDescent="0.2"/>
    <row r="445" s="25" customFormat="1" ht="15" x14ac:dyDescent="0.2"/>
    <row r="446" s="25" customFormat="1" ht="15" x14ac:dyDescent="0.2"/>
    <row r="447" s="25" customFormat="1" ht="15" x14ac:dyDescent="0.2"/>
    <row r="448" s="25" customFormat="1" ht="15" x14ac:dyDescent="0.2"/>
    <row r="449" s="25" customFormat="1" ht="15" x14ac:dyDescent="0.2"/>
    <row r="450" s="25" customFormat="1" ht="15" x14ac:dyDescent="0.2"/>
    <row r="451" s="25" customFormat="1" ht="15" x14ac:dyDescent="0.2"/>
    <row r="452" s="25" customFormat="1" ht="15" x14ac:dyDescent="0.2"/>
    <row r="453" s="25" customFormat="1" ht="15" x14ac:dyDescent="0.2"/>
    <row r="454" s="25" customFormat="1" ht="15" x14ac:dyDescent="0.2"/>
    <row r="455" s="25" customFormat="1" ht="15" x14ac:dyDescent="0.2"/>
    <row r="456" s="25" customFormat="1" ht="15" x14ac:dyDescent="0.2"/>
    <row r="457" s="25" customFormat="1" ht="15" x14ac:dyDescent="0.2"/>
    <row r="458" s="25" customFormat="1" ht="15" x14ac:dyDescent="0.2"/>
    <row r="459" s="25" customFormat="1" ht="15" x14ac:dyDescent="0.2"/>
    <row r="460" s="25" customFormat="1" ht="15" x14ac:dyDescent="0.2"/>
    <row r="461" s="25" customFormat="1" ht="15" x14ac:dyDescent="0.2"/>
    <row r="462" s="25" customFormat="1" ht="15" x14ac:dyDescent="0.2"/>
    <row r="463" s="25" customFormat="1" ht="15" x14ac:dyDescent="0.2"/>
    <row r="464" s="25" customFormat="1" ht="15" x14ac:dyDescent="0.2"/>
    <row r="465" s="25" customFormat="1" ht="15" x14ac:dyDescent="0.2"/>
    <row r="466" s="25" customFormat="1" ht="15" x14ac:dyDescent="0.2"/>
    <row r="467" s="25" customFormat="1" ht="15" x14ac:dyDescent="0.2"/>
    <row r="468" s="25" customFormat="1" ht="15" x14ac:dyDescent="0.2"/>
    <row r="469" s="25" customFormat="1" ht="15" x14ac:dyDescent="0.2"/>
    <row r="470" s="25" customFormat="1" ht="15" x14ac:dyDescent="0.2"/>
    <row r="471" s="25" customFormat="1" ht="15" x14ac:dyDescent="0.2"/>
    <row r="472" s="25" customFormat="1" ht="15" x14ac:dyDescent="0.2"/>
    <row r="473" s="25" customFormat="1" ht="15" x14ac:dyDescent="0.2"/>
    <row r="474" s="25" customFormat="1" ht="15" x14ac:dyDescent="0.2"/>
    <row r="475" s="25" customFormat="1" ht="15" x14ac:dyDescent="0.2"/>
    <row r="476" s="25" customFormat="1" ht="15" x14ac:dyDescent="0.2"/>
    <row r="477" s="25" customFormat="1" ht="15" x14ac:dyDescent="0.2"/>
    <row r="478" s="25" customFormat="1" ht="15" x14ac:dyDescent="0.2"/>
    <row r="479" s="25" customFormat="1" ht="15" x14ac:dyDescent="0.2"/>
    <row r="480" s="25" customFormat="1" ht="15" x14ac:dyDescent="0.2"/>
    <row r="481" s="25" customFormat="1" ht="15" x14ac:dyDescent="0.2"/>
    <row r="482" s="25" customFormat="1" ht="15" x14ac:dyDescent="0.2"/>
    <row r="483" s="25" customFormat="1" ht="15" x14ac:dyDescent="0.2"/>
    <row r="484" s="25" customFormat="1" ht="15" x14ac:dyDescent="0.2"/>
    <row r="485" s="25" customFormat="1" ht="15" x14ac:dyDescent="0.2"/>
    <row r="486" s="25" customFormat="1" ht="15" x14ac:dyDescent="0.2"/>
    <row r="487" s="25" customFormat="1" ht="15" x14ac:dyDescent="0.2"/>
    <row r="488" s="25" customFormat="1" ht="15" x14ac:dyDescent="0.2"/>
    <row r="489" s="25" customFormat="1" ht="15" x14ac:dyDescent="0.2"/>
    <row r="490" s="25" customFormat="1" ht="15" x14ac:dyDescent="0.2"/>
    <row r="491" s="25" customFormat="1" ht="15" x14ac:dyDescent="0.2"/>
    <row r="492" s="25" customFormat="1" ht="15" x14ac:dyDescent="0.2"/>
    <row r="493" s="25" customFormat="1" ht="15" x14ac:dyDescent="0.2"/>
    <row r="494" s="25" customFormat="1" ht="15" x14ac:dyDescent="0.2"/>
    <row r="495" s="25" customFormat="1" ht="15" x14ac:dyDescent="0.2"/>
    <row r="496" s="25" customFormat="1" ht="15" x14ac:dyDescent="0.2"/>
    <row r="497" s="25" customFormat="1" ht="15" x14ac:dyDescent="0.2"/>
    <row r="498" s="25" customFormat="1" ht="15" x14ac:dyDescent="0.2"/>
    <row r="499" s="25" customFormat="1" ht="15" x14ac:dyDescent="0.2"/>
    <row r="500" s="25" customFormat="1" ht="15" x14ac:dyDescent="0.2"/>
    <row r="501" s="25" customFormat="1" ht="15" x14ac:dyDescent="0.2"/>
    <row r="502" s="25" customFormat="1" ht="15" x14ac:dyDescent="0.2"/>
    <row r="503" s="25" customFormat="1" ht="15" x14ac:dyDescent="0.2"/>
    <row r="504" s="25" customFormat="1" ht="15" x14ac:dyDescent="0.2"/>
    <row r="505" s="25" customFormat="1" ht="15" x14ac:dyDescent="0.2"/>
    <row r="506" s="25" customFormat="1" ht="15" x14ac:dyDescent="0.2"/>
    <row r="507" s="25" customFormat="1" ht="15" x14ac:dyDescent="0.2"/>
    <row r="508" s="25" customFormat="1" ht="15" x14ac:dyDescent="0.2"/>
    <row r="509" s="25" customFormat="1" ht="15" x14ac:dyDescent="0.2"/>
    <row r="510" s="25" customFormat="1" ht="15" x14ac:dyDescent="0.2"/>
    <row r="511" s="25" customFormat="1" ht="15" x14ac:dyDescent="0.2"/>
    <row r="512" s="25" customFormat="1" ht="15" x14ac:dyDescent="0.2"/>
    <row r="513" s="25" customFormat="1" ht="15" x14ac:dyDescent="0.2"/>
    <row r="514" s="25" customFormat="1" ht="15" x14ac:dyDescent="0.2"/>
    <row r="515" s="25" customFormat="1" ht="15" x14ac:dyDescent="0.2"/>
    <row r="516" s="25" customFormat="1" ht="15" x14ac:dyDescent="0.2"/>
    <row r="517" s="25" customFormat="1" ht="15" x14ac:dyDescent="0.2"/>
    <row r="518" s="25" customFormat="1" ht="15" x14ac:dyDescent="0.2"/>
    <row r="519" s="25" customFormat="1" ht="15" x14ac:dyDescent="0.2"/>
    <row r="520" s="25" customFormat="1" ht="15" x14ac:dyDescent="0.2"/>
    <row r="521" s="25" customFormat="1" ht="15" x14ac:dyDescent="0.2"/>
    <row r="522" s="25" customFormat="1" ht="15" x14ac:dyDescent="0.2"/>
    <row r="523" s="25" customFormat="1" ht="15" x14ac:dyDescent="0.2"/>
    <row r="524" s="25" customFormat="1" ht="15" x14ac:dyDescent="0.2"/>
    <row r="525" s="25" customFormat="1" ht="15" x14ac:dyDescent="0.2"/>
    <row r="526" s="25" customFormat="1" ht="15" x14ac:dyDescent="0.2"/>
    <row r="527" s="25" customFormat="1" ht="15" x14ac:dyDescent="0.2"/>
    <row r="528" s="25" customFormat="1" ht="15" x14ac:dyDescent="0.2"/>
    <row r="529" s="25" customFormat="1" ht="15" x14ac:dyDescent="0.2"/>
    <row r="530" s="25" customFormat="1" ht="15" x14ac:dyDescent="0.2"/>
    <row r="531" s="25" customFormat="1" ht="15" x14ac:dyDescent="0.2"/>
    <row r="532" s="25" customFormat="1" ht="15" x14ac:dyDescent="0.2"/>
    <row r="533" s="25" customFormat="1" ht="15" x14ac:dyDescent="0.2"/>
    <row r="534" s="25" customFormat="1" ht="15" x14ac:dyDescent="0.2"/>
    <row r="535" s="25" customFormat="1" ht="15" x14ac:dyDescent="0.2"/>
    <row r="536" s="25" customFormat="1" ht="15" x14ac:dyDescent="0.2"/>
    <row r="537" s="25" customFormat="1" ht="15" x14ac:dyDescent="0.2"/>
    <row r="538" s="25" customFormat="1" ht="15" x14ac:dyDescent="0.2"/>
    <row r="539" s="25" customFormat="1" ht="15" x14ac:dyDescent="0.2"/>
    <row r="540" s="25" customFormat="1" ht="15" x14ac:dyDescent="0.2"/>
    <row r="541" s="25" customFormat="1" ht="15" x14ac:dyDescent="0.2"/>
    <row r="542" s="25" customFormat="1" ht="15" x14ac:dyDescent="0.2"/>
    <row r="543" s="25" customFormat="1" ht="15" x14ac:dyDescent="0.2"/>
    <row r="544" s="25" customFormat="1" ht="15" x14ac:dyDescent="0.2"/>
    <row r="545" s="25" customFormat="1" ht="15" x14ac:dyDescent="0.2"/>
    <row r="546" s="25" customFormat="1" ht="15" x14ac:dyDescent="0.2"/>
    <row r="547" s="25" customFormat="1" ht="15" x14ac:dyDescent="0.2"/>
    <row r="548" s="25" customFormat="1" ht="15" x14ac:dyDescent="0.2"/>
    <row r="549" s="25" customFormat="1" ht="15" x14ac:dyDescent="0.2"/>
    <row r="550" s="25" customFormat="1" ht="15" x14ac:dyDescent="0.2"/>
    <row r="551" s="25" customFormat="1" ht="15" x14ac:dyDescent="0.2"/>
    <row r="552" s="25" customFormat="1" ht="15" x14ac:dyDescent="0.2"/>
    <row r="553" s="25" customFormat="1" ht="15" x14ac:dyDescent="0.2"/>
    <row r="554" s="25" customFormat="1" ht="15" x14ac:dyDescent="0.2"/>
    <row r="555" s="25" customFormat="1" ht="15" x14ac:dyDescent="0.2"/>
    <row r="556" s="25" customFormat="1" ht="15" x14ac:dyDescent="0.2"/>
    <row r="557" s="25" customFormat="1" ht="15" x14ac:dyDescent="0.2"/>
    <row r="558" s="25" customFormat="1" ht="15" x14ac:dyDescent="0.2"/>
    <row r="559" s="25" customFormat="1" ht="15" x14ac:dyDescent="0.2"/>
    <row r="560" s="25" customFormat="1" ht="15" x14ac:dyDescent="0.2"/>
    <row r="561" s="25" customFormat="1" ht="15" x14ac:dyDescent="0.2"/>
    <row r="562" s="25" customFormat="1" ht="15" x14ac:dyDescent="0.2"/>
    <row r="563" s="25" customFormat="1" ht="15" x14ac:dyDescent="0.2"/>
    <row r="564" s="25" customFormat="1" ht="15" x14ac:dyDescent="0.2"/>
    <row r="565" s="25" customFormat="1" ht="15" x14ac:dyDescent="0.2"/>
    <row r="566" s="25" customFormat="1" ht="15" x14ac:dyDescent="0.2"/>
    <row r="567" s="25" customFormat="1" ht="15" x14ac:dyDescent="0.2"/>
    <row r="568" s="25" customFormat="1" ht="15" x14ac:dyDescent="0.2"/>
    <row r="569" s="25" customFormat="1" ht="15" x14ac:dyDescent="0.2"/>
    <row r="570" s="25" customFormat="1" ht="15" x14ac:dyDescent="0.2"/>
    <row r="571" s="25" customFormat="1" ht="15" x14ac:dyDescent="0.2"/>
    <row r="572" s="25" customFormat="1" ht="15" x14ac:dyDescent="0.2"/>
    <row r="573" s="25" customFormat="1" ht="15" x14ac:dyDescent="0.2"/>
    <row r="574" s="25" customFormat="1" ht="15" x14ac:dyDescent="0.2"/>
    <row r="575" s="25" customFormat="1" ht="15" x14ac:dyDescent="0.2"/>
    <row r="576" s="25" customFormat="1" ht="15" x14ac:dyDescent="0.2"/>
    <row r="577" s="25" customFormat="1" ht="15" x14ac:dyDescent="0.2"/>
    <row r="578" s="25" customFormat="1" ht="15" x14ac:dyDescent="0.2"/>
    <row r="579" s="25" customFormat="1" ht="15" x14ac:dyDescent="0.2"/>
    <row r="580" s="25" customFormat="1" ht="15" x14ac:dyDescent="0.2"/>
    <row r="581" s="25" customFormat="1" ht="15" x14ac:dyDescent="0.2"/>
    <row r="582" s="25" customFormat="1" ht="15" x14ac:dyDescent="0.2"/>
    <row r="583" s="25" customFormat="1" ht="15" x14ac:dyDescent="0.2"/>
    <row r="584" s="25" customFormat="1" ht="15" x14ac:dyDescent="0.2"/>
    <row r="585" s="25" customFormat="1" ht="15" x14ac:dyDescent="0.2"/>
    <row r="586" s="25" customFormat="1" ht="15" x14ac:dyDescent="0.2"/>
    <row r="587" s="25" customFormat="1" ht="15" x14ac:dyDescent="0.2"/>
    <row r="588" s="25" customFormat="1" ht="15" x14ac:dyDescent="0.2"/>
    <row r="589" s="25" customFormat="1" ht="15" x14ac:dyDescent="0.2"/>
    <row r="590" s="25" customFormat="1" ht="15" x14ac:dyDescent="0.2"/>
    <row r="591" s="25" customFormat="1" ht="15" x14ac:dyDescent="0.2"/>
    <row r="592" s="25" customFormat="1" ht="15" x14ac:dyDescent="0.2"/>
    <row r="593" s="25" customFormat="1" ht="15" x14ac:dyDescent="0.2"/>
    <row r="594" s="25" customFormat="1" ht="15" x14ac:dyDescent="0.2"/>
    <row r="595" s="25" customFormat="1" ht="15" x14ac:dyDescent="0.2"/>
    <row r="596" s="25" customFormat="1" ht="15" x14ac:dyDescent="0.2"/>
    <row r="597" s="25" customFormat="1" ht="15" x14ac:dyDescent="0.2"/>
    <row r="598" s="25" customFormat="1" ht="15" x14ac:dyDescent="0.2"/>
    <row r="599" s="25" customFormat="1" ht="15" x14ac:dyDescent="0.2"/>
    <row r="600" s="25" customFormat="1" ht="15" x14ac:dyDescent="0.2"/>
    <row r="601" s="25" customFormat="1" ht="15" x14ac:dyDescent="0.2"/>
    <row r="602" s="25" customFormat="1" ht="15" x14ac:dyDescent="0.2"/>
    <row r="603" s="25" customFormat="1" ht="15" x14ac:dyDescent="0.2"/>
    <row r="604" s="25" customFormat="1" ht="15" x14ac:dyDescent="0.2"/>
    <row r="605" s="25" customFormat="1" ht="15" x14ac:dyDescent="0.2"/>
    <row r="606" s="25" customFormat="1" ht="15" x14ac:dyDescent="0.2"/>
    <row r="607" s="25" customFormat="1" ht="15" x14ac:dyDescent="0.2"/>
    <row r="608" s="25" customFormat="1" ht="15" x14ac:dyDescent="0.2"/>
    <row r="609" s="25" customFormat="1" ht="15" x14ac:dyDescent="0.2"/>
    <row r="610" s="25" customFormat="1" ht="15" x14ac:dyDescent="0.2"/>
    <row r="611" s="25" customFormat="1" ht="15" x14ac:dyDescent="0.2"/>
    <row r="612" s="25" customFormat="1" ht="15" x14ac:dyDescent="0.2"/>
    <row r="613" s="25" customFormat="1" ht="15" x14ac:dyDescent="0.2"/>
    <row r="614" s="25" customFormat="1" ht="15" x14ac:dyDescent="0.2"/>
    <row r="615" s="25" customFormat="1" ht="15" x14ac:dyDescent="0.2"/>
    <row r="616" s="25" customFormat="1" ht="15" x14ac:dyDescent="0.2"/>
    <row r="617" s="25" customFormat="1" ht="15" x14ac:dyDescent="0.2"/>
    <row r="618" s="25" customFormat="1" ht="15" x14ac:dyDescent="0.2"/>
    <row r="619" s="25" customFormat="1" ht="15" x14ac:dyDescent="0.2"/>
    <row r="620" s="25" customFormat="1" ht="15" x14ac:dyDescent="0.2"/>
    <row r="621" s="25" customFormat="1" ht="15" x14ac:dyDescent="0.2"/>
    <row r="622" s="25" customFormat="1" ht="15" x14ac:dyDescent="0.2"/>
    <row r="623" s="25" customFormat="1" ht="15" x14ac:dyDescent="0.2"/>
    <row r="624" s="25" customFormat="1" ht="15" x14ac:dyDescent="0.2"/>
    <row r="625" s="25" customFormat="1" ht="15" x14ac:dyDescent="0.2"/>
    <row r="626" s="25" customFormat="1" ht="15" x14ac:dyDescent="0.2"/>
    <row r="627" s="25" customFormat="1" ht="15" x14ac:dyDescent="0.2"/>
    <row r="628" s="25" customFormat="1" ht="15" x14ac:dyDescent="0.2"/>
    <row r="629" s="25" customFormat="1" ht="15" x14ac:dyDescent="0.2"/>
    <row r="630" s="25" customFormat="1" ht="15" x14ac:dyDescent="0.2"/>
    <row r="631" s="25" customFormat="1" ht="15" x14ac:dyDescent="0.2"/>
    <row r="632" s="25" customFormat="1" ht="15" x14ac:dyDescent="0.2"/>
    <row r="633" s="25" customFormat="1" ht="15" x14ac:dyDescent="0.2"/>
    <row r="634" s="25" customFormat="1" ht="15" x14ac:dyDescent="0.2"/>
    <row r="635" s="25" customFormat="1" ht="15" x14ac:dyDescent="0.2"/>
    <row r="636" s="25" customFormat="1" ht="15" x14ac:dyDescent="0.2"/>
    <row r="637" s="25" customFormat="1" ht="15" x14ac:dyDescent="0.2"/>
    <row r="638" s="25" customFormat="1" ht="15" x14ac:dyDescent="0.2"/>
    <row r="639" s="25" customFormat="1" ht="15" x14ac:dyDescent="0.2"/>
    <row r="640" s="25" customFormat="1" ht="15" x14ac:dyDescent="0.2"/>
    <row r="641" s="25" customFormat="1" ht="15" x14ac:dyDescent="0.2"/>
    <row r="642" s="25" customFormat="1" ht="15" x14ac:dyDescent="0.2"/>
    <row r="643" s="25" customFormat="1" ht="15" x14ac:dyDescent="0.2"/>
    <row r="644" s="25" customFormat="1" ht="15" x14ac:dyDescent="0.2"/>
    <row r="645" s="25" customFormat="1" ht="15" x14ac:dyDescent="0.2"/>
    <row r="646" s="25" customFormat="1" ht="15" x14ac:dyDescent="0.2"/>
    <row r="647" s="25" customFormat="1" ht="15" x14ac:dyDescent="0.2"/>
    <row r="648" s="25" customFormat="1" ht="15" x14ac:dyDescent="0.2"/>
    <row r="649" s="25" customFormat="1" ht="15" x14ac:dyDescent="0.2"/>
    <row r="650" s="25" customFormat="1" ht="15" x14ac:dyDescent="0.2"/>
  </sheetData>
  <sheetProtection sheet="1" objects="1" scenarios="1"/>
  <mergeCells count="63">
    <mergeCell ref="A33:L34"/>
    <mergeCell ref="M33:AH34"/>
    <mergeCell ref="B36:Q36"/>
    <mergeCell ref="A30:L31"/>
    <mergeCell ref="A21:L22"/>
    <mergeCell ref="A24:L25"/>
    <mergeCell ref="A27:L28"/>
    <mergeCell ref="M27:AH28"/>
    <mergeCell ref="M30:AH31"/>
    <mergeCell ref="A6:G13"/>
    <mergeCell ref="X12:AH13"/>
    <mergeCell ref="M18:AH19"/>
    <mergeCell ref="A15:L16"/>
    <mergeCell ref="A18:L19"/>
    <mergeCell ref="X8:AH9"/>
    <mergeCell ref="H10:W11"/>
    <mergeCell ref="X10:AH11"/>
    <mergeCell ref="M15:AH16"/>
    <mergeCell ref="H12:W13"/>
    <mergeCell ref="A49:K49"/>
    <mergeCell ref="L49:AH49"/>
    <mergeCell ref="A50:K50"/>
    <mergeCell ref="A51:K51"/>
    <mergeCell ref="L50:AH50"/>
    <mergeCell ref="L51:AH51"/>
    <mergeCell ref="A54:K54"/>
    <mergeCell ref="L54:AH54"/>
    <mergeCell ref="A52:K52"/>
    <mergeCell ref="A53:K53"/>
    <mergeCell ref="L52:AH52"/>
    <mergeCell ref="L53:AH53"/>
    <mergeCell ref="A48:K48"/>
    <mergeCell ref="L47:AH47"/>
    <mergeCell ref="L48:AH48"/>
    <mergeCell ref="A46:K46"/>
    <mergeCell ref="L45:AH45"/>
    <mergeCell ref="L46:AH46"/>
    <mergeCell ref="A45:K45"/>
    <mergeCell ref="A47:K47"/>
    <mergeCell ref="A5:AH5"/>
    <mergeCell ref="L43:AH43"/>
    <mergeCell ref="A44:K44"/>
    <mergeCell ref="A3:G4"/>
    <mergeCell ref="H3:W4"/>
    <mergeCell ref="X3:AB3"/>
    <mergeCell ref="AC3:AH3"/>
    <mergeCell ref="X4:AB4"/>
    <mergeCell ref="AC4:AH4"/>
    <mergeCell ref="L44:AH44"/>
    <mergeCell ref="A43:K43"/>
    <mergeCell ref="M21:AH22"/>
    <mergeCell ref="M24:AH25"/>
    <mergeCell ref="H6:W7"/>
    <mergeCell ref="H8:W9"/>
    <mergeCell ref="X6:AH7"/>
    <mergeCell ref="A1:G2"/>
    <mergeCell ref="H1:W2"/>
    <mergeCell ref="X1:Z1"/>
    <mergeCell ref="AA1:AH1"/>
    <mergeCell ref="X2:Z2"/>
    <mergeCell ref="AA2:AB2"/>
    <mergeCell ref="AC2:AE2"/>
    <mergeCell ref="AF2:AH2"/>
  </mergeCells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/>
  <dimension ref="C1:L102"/>
  <sheetViews>
    <sheetView topLeftCell="D1" workbookViewId="0">
      <selection activeCell="J21" sqref="J21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10" max="10" width="19.5703125" bestFit="1" customWidth="1"/>
    <col min="11" max="11" width="14.7109375" bestFit="1" customWidth="1"/>
    <col min="12" max="12" width="27.7109375" bestFit="1" customWidth="1"/>
  </cols>
  <sheetData>
    <row r="1" spans="3:8" ht="13.5" thickBot="1" x14ac:dyDescent="0.25"/>
    <row r="2" spans="3:8" x14ac:dyDescent="0.2">
      <c r="C2" s="1" t="s">
        <v>0</v>
      </c>
      <c r="D2" s="2" t="s">
        <v>1</v>
      </c>
      <c r="E2" s="2" t="s">
        <v>2</v>
      </c>
      <c r="F2" s="2" t="s">
        <v>1</v>
      </c>
      <c r="G2" s="2" t="s">
        <v>3</v>
      </c>
      <c r="H2" s="3" t="s">
        <v>1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2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2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2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6">
        <v>0.6</v>
      </c>
      <c r="J19" s="10" t="s">
        <v>4</v>
      </c>
      <c r="K19" s="10" t="s">
        <v>5</v>
      </c>
      <c r="L19" s="10" t="s">
        <v>6</v>
      </c>
    </row>
    <row r="20" spans="3:12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6">
        <v>0.6</v>
      </c>
      <c r="J20" s="10" t="e">
        <f>COUNTIF(#REF!,"Viv/Dpto")</f>
        <v>#REF!</v>
      </c>
      <c r="K20" s="10" t="e">
        <f>COUNTIF(#REF!,"L.C")</f>
        <v>#REF!</v>
      </c>
      <c r="L20" s="10" t="e">
        <f>COUNTIF(#REF!,"S.C")</f>
        <v>#REF!</v>
      </c>
    </row>
    <row r="21" spans="3:12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6">
        <v>0.6</v>
      </c>
      <c r="J21" s="5" t="e">
        <f>IF(Auxiliar1!J20=0,0,VLOOKUP(Auxiliar1!J20,Auxiliar1!C2:D102,2,FALSE))</f>
        <v>#REF!</v>
      </c>
      <c r="K21" s="5" t="e">
        <f>IF(Auxiliar1!K20=0,0,VLOOKUP(Auxiliar1!K20,Auxiliar1!E2:F102,2,FALSE))</f>
        <v>#REF!</v>
      </c>
      <c r="L21" s="5" t="e">
        <f>IF(Auxiliar1!L20=0,0,VLOOKUP(Auxiliar1!L20,Auxiliar1!G2:H102,2,FALSE))</f>
        <v>#REF!</v>
      </c>
    </row>
    <row r="22" spans="3:12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6">
        <v>0.6</v>
      </c>
    </row>
    <row r="23" spans="3:12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6">
        <v>0.6</v>
      </c>
    </row>
    <row r="24" spans="3:12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6">
        <v>0.6</v>
      </c>
    </row>
    <row r="25" spans="3:12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2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2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2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2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2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2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2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FDB5-D4FF-454C-B881-8F42D7FA4A7A}">
  <sheetPr codeName="Hoja7"/>
  <dimension ref="C1:M102"/>
  <sheetViews>
    <sheetView topLeftCell="D10" workbookViewId="0">
      <selection activeCell="M22" sqref="M22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9" max="9" width="14.85546875" customWidth="1"/>
    <col min="10" max="10" width="19.5703125" bestFit="1" customWidth="1"/>
    <col min="11" max="11" width="14.7109375" bestFit="1" customWidth="1"/>
    <col min="12" max="12" width="27.7109375" bestFit="1" customWidth="1"/>
    <col min="13" max="13" width="20" customWidth="1"/>
  </cols>
  <sheetData>
    <row r="1" spans="3:8" ht="13.5" thickBot="1" x14ac:dyDescent="0.25"/>
    <row r="2" spans="3:8" x14ac:dyDescent="0.2">
      <c r="C2" s="1" t="s">
        <v>0</v>
      </c>
      <c r="D2" s="2" t="s">
        <v>1</v>
      </c>
      <c r="E2" s="2" t="s">
        <v>2</v>
      </c>
      <c r="F2" s="2" t="s">
        <v>1</v>
      </c>
      <c r="G2" s="2" t="s">
        <v>3</v>
      </c>
      <c r="H2" s="3" t="s">
        <v>1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3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3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3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5">
        <v>0.6</v>
      </c>
      <c r="I19" s="14" t="s">
        <v>12</v>
      </c>
      <c r="J19" s="10" t="s">
        <v>4</v>
      </c>
      <c r="K19" s="10" t="s">
        <v>5</v>
      </c>
      <c r="L19" s="10" t="s">
        <v>6</v>
      </c>
      <c r="M19" s="10" t="s">
        <v>16</v>
      </c>
    </row>
    <row r="20" spans="3:13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5">
        <v>0.6</v>
      </c>
      <c r="I20" s="14" t="s">
        <v>9</v>
      </c>
      <c r="J20" s="12" t="e">
        <f>COUNTIF(#REF!,"Viv/Dpto")+COUNTIF(#REF!,"Viv/Dpto")</f>
        <v>#REF!</v>
      </c>
      <c r="K20" s="12" t="e">
        <f>COUNTIF(#REF!,"L.C")+COUNTIF(#REF!,"L.C")</f>
        <v>#REF!</v>
      </c>
      <c r="L20" s="12" t="e">
        <f>COUNTIF(#REF!,"S.C")+COUNTIF(#REF!,"S.C")</f>
        <v>#REF!</v>
      </c>
      <c r="M20" s="12" t="e">
        <f>COUNTIF(#REF!,"E.M")+COUNTIF(#REF!,"E.M")</f>
        <v>#REF!</v>
      </c>
    </row>
    <row r="21" spans="3:13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5">
        <v>0.6</v>
      </c>
      <c r="I21" s="14" t="s">
        <v>8</v>
      </c>
      <c r="J21" s="11" t="e">
        <f>IF(Auxiliar2!J20=0,0,VLOOKUP(Auxiliar2!J20,Auxiliar2!C2:D102,2,FALSE))</f>
        <v>#REF!</v>
      </c>
      <c r="K21" s="11" t="e">
        <f>IF(Auxiliar2!K20=0,0,VLOOKUP(Auxiliar2!K20,Auxiliar2!E2:F102,2,FALSE))</f>
        <v>#REF!</v>
      </c>
      <c r="L21" s="11" t="e">
        <f>IF(Auxiliar2!L20=0,0,VLOOKUP(Auxiliar2!L20,Auxiliar2!G2:H102,2,FALSE))</f>
        <v>#REF!</v>
      </c>
      <c r="M21" s="10">
        <v>1</v>
      </c>
    </row>
    <row r="22" spans="3:13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5">
        <v>0.6</v>
      </c>
      <c r="I22" s="14" t="s">
        <v>7</v>
      </c>
      <c r="J22" s="11" t="e">
        <f>(SUMIF(#REF!,"Viv/Dpto",#REF!)+SUMIF(#REF!,"Viv/Dpto",#REF!))+(SUMIF(#REF!,"Viv/Dpto",#REF!)+SUMIF(#REF!,"Viv/Dpto",#REF!))</f>
        <v>#REF!</v>
      </c>
      <c r="K22" s="11" t="e">
        <f>(SUMIF(#REF!,"L.C",#REF!)+SUMIF(#REF!,"L.C",#REF!))+(SUMIF(#REF!,"L.C",#REF!)+SUMIF(#REF!,"L.C",#REF!))</f>
        <v>#REF!</v>
      </c>
      <c r="L22" s="11" t="e">
        <f>(SUMIF(#REF!,"S.C",#REF!)+SUMIF(#REF!,"S.C",#REF!))+(SUMIF(#REF!,"S.C",#REF!)+SUMIF(#REF!,"S.C",#REF!))</f>
        <v>#REF!</v>
      </c>
      <c r="M22" s="11" t="e">
        <f>(SUMIF(#REF!,"E.M",#REF!)+SUMIF(#REF!,"E.M",#REF!))+(SUMIF(#REF!,"E.M",#REF!)+SUMIF(#REF!,"E.M",#REF!))</f>
        <v>#REF!</v>
      </c>
    </row>
    <row r="23" spans="3:13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5">
        <v>0.6</v>
      </c>
      <c r="I23" s="14" t="s">
        <v>10</v>
      </c>
      <c r="J23" s="13" t="e">
        <f>(SUMIF(#REF!,"Viv/Dpto",#REF!)+SUMIF(#REF!,"Viv/Dpto",#REF!))+(SUMIF(#REF!,"Viv/Dpto",#REF!)+SUMIF(#REF!,"Viv/Dpto",#REF!))</f>
        <v>#REF!</v>
      </c>
      <c r="K23" s="13" t="e">
        <f>(SUMIF(#REF!,"L.C",#REF!)+SUMIF(#REF!,"L.C",#REF!))+(SUMIF(#REF!,"L.C",#REF!)+SUMIF(#REF!,"L.C",#REF!))</f>
        <v>#REF!</v>
      </c>
      <c r="L23" s="13" t="e">
        <f>(SUMIF(#REF!,"S.C",#REF!)+SUMIF(#REF!,"S.C",#REF!))+(SUMIF(#REF!,"S.C",#REF!)+SUMIF(#REF!,"S.C",#REF!))</f>
        <v>#REF!</v>
      </c>
      <c r="M23" s="11" t="e">
        <f>(SUMIF(#REF!,"E.M",#REF!)+SUMIF(#REF!,"E.M",#REF!))+(SUMIF(#REF!,"E.M",#REF!)+SUMIF(#REF!,"E.M",#REF!))</f>
        <v>#REF!</v>
      </c>
    </row>
    <row r="24" spans="3:13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5">
        <v>0.6</v>
      </c>
      <c r="I24" s="14" t="s">
        <v>11</v>
      </c>
      <c r="J24" s="11" t="e">
        <f>(SUMIF(#REF!,"Viv/Dpto",#REF!)+SUMIF(#REF!,"Viv/Dpto",#REF!))+(SUMIF(#REF!,"Viv/Dpto",#REF!)+SUMIF(#REF!,"Viv/Dpto",#REF!))</f>
        <v>#REF!</v>
      </c>
      <c r="K24" s="11" t="e">
        <f>(SUMIF(#REF!,"L.C",#REF!)+SUMIF(#REF!,"L.C",#REF!))+(SUMIF(#REF!,"L.C",#REF!)+SUMIF(#REF!,"L.C",#REF!))</f>
        <v>#REF!</v>
      </c>
      <c r="L24" s="11" t="e">
        <f>(SUMIF(#REF!,"S.C",#REF!)+SUMIF(#REF!,"S.C",#REF!))+(SUMIF(#REF!,"S.C",#REF!)+SUMIF(#REF!,"S.C",#REF!))</f>
        <v>#REF!</v>
      </c>
      <c r="M24" s="11" t="e">
        <f>(SUMIF(#REF!,"E.M",#REF!)+SUMIF(#REF!,"E.M",#REF!))+(SUMIF(#REF!,"E.M",#REF!)+SUMIF(#REF!,"E.M",#REF!))</f>
        <v>#REF!</v>
      </c>
    </row>
    <row r="25" spans="3:13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3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3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3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3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3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3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3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220-3B21-47DE-9589-7BDB7DB23F26}">
  <sheetPr codeName="Hoja8"/>
  <dimension ref="C1:M102"/>
  <sheetViews>
    <sheetView topLeftCell="D7" workbookViewId="0">
      <selection activeCell="M25" sqref="M25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9" max="9" width="14.85546875" customWidth="1"/>
    <col min="10" max="10" width="19.5703125" bestFit="1" customWidth="1"/>
    <col min="11" max="11" width="14.7109375" bestFit="1" customWidth="1"/>
    <col min="12" max="12" width="27.7109375" bestFit="1" customWidth="1"/>
    <col min="13" max="13" width="17.42578125" customWidth="1"/>
  </cols>
  <sheetData>
    <row r="1" spans="3:8" ht="13.5" thickBot="1" x14ac:dyDescent="0.25"/>
    <row r="2" spans="3:8" x14ac:dyDescent="0.2">
      <c r="C2" s="1" t="s">
        <v>0</v>
      </c>
      <c r="D2" s="2" t="s">
        <v>1</v>
      </c>
      <c r="E2" s="2" t="s">
        <v>2</v>
      </c>
      <c r="F2" s="2" t="s">
        <v>1</v>
      </c>
      <c r="G2" s="2" t="s">
        <v>3</v>
      </c>
      <c r="H2" s="3" t="s">
        <v>1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3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3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3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5">
        <v>0.6</v>
      </c>
      <c r="I19" s="14" t="s">
        <v>12</v>
      </c>
      <c r="J19" s="10" t="s">
        <v>4</v>
      </c>
      <c r="K19" s="10" t="s">
        <v>5</v>
      </c>
      <c r="L19" s="10" t="s">
        <v>6</v>
      </c>
      <c r="M19" s="10" t="s">
        <v>17</v>
      </c>
    </row>
    <row r="20" spans="3:13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5">
        <v>0.6</v>
      </c>
      <c r="I20" s="14" t="s">
        <v>9</v>
      </c>
      <c r="J20" s="12" t="e">
        <f>COUNTIF(#REF!,"Viv/Dpto")+COUNTIF(#REF!,"Viv/Dpto")+COUNTIF(#REF!,"Viv/Dpto")</f>
        <v>#REF!</v>
      </c>
      <c r="K20" s="12" t="e">
        <f>COUNTIF(#REF!,"L.C")+COUNTIF(#REF!,"L.C")+COUNTIF(#REF!,"L.C")</f>
        <v>#REF!</v>
      </c>
      <c r="L20" s="12" t="e">
        <f>COUNTIF(#REF!,"S.C")+COUNTIF(#REF!,"S.C")+COUNTIF(#REF!,"S.C")</f>
        <v>#REF!</v>
      </c>
      <c r="M20" s="11" t="e">
        <f>COUNTIF(#REF!,"E.M")+COUNTIF(#REF!,"E.M")+COUNTIF(#REF!,"E.M")</f>
        <v>#REF!</v>
      </c>
    </row>
    <row r="21" spans="3:13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5">
        <v>0.6</v>
      </c>
      <c r="I21" s="14" t="s">
        <v>8</v>
      </c>
      <c r="J21" s="11" t="e">
        <f>IF(Auxiliar3!J20=0,0,VLOOKUP(Auxiliar3!J20,Auxiliar3!C2:D102,2,FALSE))</f>
        <v>#REF!</v>
      </c>
      <c r="K21" s="11" t="e">
        <f>IF(Auxiliar3!K20=0,0,VLOOKUP(Auxiliar3!K20,Auxiliar3!E2:F102,2,FALSE))</f>
        <v>#REF!</v>
      </c>
      <c r="L21" s="11" t="e">
        <f>IF(Auxiliar3!L20=0,0,VLOOKUP(Auxiliar3!L20,Auxiliar3!G2:H102,2,FALSE))</f>
        <v>#REF!</v>
      </c>
      <c r="M21" s="10">
        <v>1</v>
      </c>
    </row>
    <row r="22" spans="3:13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5">
        <v>0.6</v>
      </c>
      <c r="I22" s="14" t="s">
        <v>7</v>
      </c>
      <c r="J22" s="11" t="e">
        <f>(SUMIF(#REF!,"Viv/Dpto",#REF!)+SUMIF(#REF!,"Viv/Dpto",#REF!))+(SUMIF(#REF!,"Viv/Dpto",#REF!))+(SUMIF(#REF!,"Viv/Dpto",#REF!)+SUMIF(#REF!,"Viv/Dpto",#REF!))+(SUMIF(#REF!,"Viv/Dpto",#REF!))</f>
        <v>#REF!</v>
      </c>
      <c r="K22" s="11" t="e">
        <f>(SUMIF(#REF!,"L.C",#REF!)+SUMIF(#REF!,"L.C",#REF!))+(SUMIF(#REF!,"L.C",#REF!))+(SUMIF(#REF!,"L.C",#REF!)+SUMIF(#REF!,"L.C",#REF!))+(SUMIF(#REF!,"L.C",#REF!))</f>
        <v>#REF!</v>
      </c>
      <c r="L22" s="11" t="e">
        <f>(SUMIF(#REF!,"S.C",#REF!)+SUMIF(#REF!,"S.C",#REF!))+(SUMIF(#REF!,"S.C",#REF!))+(SUMIF(#REF!,"S.C",#REF!)+SUMIF(#REF!,"S.C",#REF!))+(SUMIF(#REF!,"S.C",#REF!))</f>
        <v>#REF!</v>
      </c>
      <c r="M22" s="11" t="e">
        <f>(SUMIF(#REF!,"E.M",#REF!)+SUMIF(#REF!,"E.M",#REF!))+(SUMIF(#REF!,"E.M",#REF!))+(SUMIF(#REF!,"E.M",#REF!)+SUMIF(#REF!,"E.M",#REF!))+(SUMIF(#REF!,"E.M",#REF!))</f>
        <v>#REF!</v>
      </c>
    </row>
    <row r="23" spans="3:13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5">
        <v>0.6</v>
      </c>
      <c r="I23" s="14" t="s">
        <v>10</v>
      </c>
      <c r="J23" s="13" t="e">
        <f>(SUMIF(#REF!,"Viv/Dpto",#REF!)+SUMIF(#REF!,"Viv/Dpto",#REF!))+(SUMIF(#REF!,"Viv/Dpto",#REF!))+(SUMIF(#REF!,"Viv/Dpto",#REF!)+SUMIF(#REF!,"Viv/Dpto",#REF!))+(SUMIF(#REF!,"Viv/Dpto",#REF!))</f>
        <v>#REF!</v>
      </c>
      <c r="K23" s="13" t="e">
        <f>(SUMIF(#REF!,"L.C",#REF!)+SUMIF(#REF!,"L.C",#REF!))+(SUMIF(#REF!,"L.C",#REF!))+(SUMIF(#REF!,"L.C",#REF!)+SUMIF(#REF!,"L.C",#REF!))+(SUMIF(#REF!,"L.C",#REF!))</f>
        <v>#REF!</v>
      </c>
      <c r="L23" s="13" t="e">
        <f>(SUMIF(#REF!,"S.C",#REF!)+SUMIF(#REF!,"S.C",#REF!))+(SUMIF(#REF!,"S.C",#REF!))+(SUMIF(#REF!,"S.C",#REF!)+SUMIF(#REF!,"S.C",#REF!))+(SUMIF(#REF!,"S.C",#REF!))</f>
        <v>#REF!</v>
      </c>
      <c r="M23" s="11" t="e">
        <f>(SUMIF(#REF!,"E.M",#REF!)+SUMIF(#REF!,"E.M",#REF!))+(SUMIF(#REF!,"E.M",#REF!))+(SUMIF(#REF!,"E.M",#REF!)+SUMIF(#REF!,"E.M",#REF!))+(SUMIF(#REF!,"E.M",#REF!))</f>
        <v>#REF!</v>
      </c>
    </row>
    <row r="24" spans="3:13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5">
        <v>0.6</v>
      </c>
      <c r="I24" s="14" t="s">
        <v>11</v>
      </c>
      <c r="J24" s="11" t="e">
        <f>(SUMIF(#REF!,"Viv/Dpto",#REF!)+SUMIF(#REF!,"Viv/Dpto",#REF!))+(SUMIF(#REF!,"Viv/Dpto",#REF!))+(SUMIF(#REF!,"Viv/Dpto",#REF!)+SUMIF(#REF!,"Viv/Dpto",#REF!))+(SUMIF(#REF!,"Viv/Dpto",#REF!))</f>
        <v>#REF!</v>
      </c>
      <c r="K24" s="11" t="e">
        <f>(SUMIF(#REF!,"L.C",#REF!)+SUMIF(#REF!,"L.C",#REF!))+(SUMIF(#REF!,"L.C",#REF!))+(SUMIF(#REF!,"L.C",#REF!)+SUMIF(#REF!,"L.C",#REF!))+(SUMIF(#REF!,"L.C",#REF!))</f>
        <v>#REF!</v>
      </c>
      <c r="L24" s="11" t="e">
        <f>(SUMIF(#REF!,"S.C",#REF!)+SUMIF(#REF!,"S.C",#REF!))+(SUMIF(#REF!,"S.C",#REF!))+(SUMIF(#REF!,"S.C",#REF!)+SUMIF(#REF!,"S.C",#REF!))+(SUMIF(#REF!,"S.C",#REF!))</f>
        <v>#REF!</v>
      </c>
      <c r="M24" s="11" t="e">
        <f>(SUMIF(#REF!,"E.M",#REF!)+SUMIF(#REF!,"E.M",#REF!))+(SUMIF(#REF!,"E.M",#REF!))+(SUMIF(#REF!,"E.M",#REF!)+SUMIF(#REF!,"E.M",#REF!))+(SUMIF(#REF!,"E.M",#REF!))</f>
        <v>#REF!</v>
      </c>
    </row>
    <row r="25" spans="3:13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3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3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3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3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3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3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3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9248-3187-426C-A5A8-02F696E0FEBB}">
  <sheetPr codeName="Hoja9"/>
  <dimension ref="C1:M102"/>
  <sheetViews>
    <sheetView topLeftCell="D7" workbookViewId="0">
      <selection activeCell="J31" sqref="J31"/>
    </sheetView>
  </sheetViews>
  <sheetFormatPr baseColWidth="10" defaultRowHeight="12.75" x14ac:dyDescent="0.2"/>
  <cols>
    <col min="3" max="3" width="23.42578125" bestFit="1" customWidth="1"/>
    <col min="5" max="5" width="25.85546875" bestFit="1" customWidth="1"/>
    <col min="7" max="7" width="24.7109375" bestFit="1" customWidth="1"/>
    <col min="9" max="9" width="14.85546875" customWidth="1"/>
    <col min="10" max="10" width="19.5703125" bestFit="1" customWidth="1"/>
    <col min="11" max="11" width="14.7109375" bestFit="1" customWidth="1"/>
    <col min="12" max="12" width="27.7109375" bestFit="1" customWidth="1"/>
    <col min="13" max="13" width="24.28515625" customWidth="1"/>
  </cols>
  <sheetData>
    <row r="1" spans="3:8" ht="13.5" thickBot="1" x14ac:dyDescent="0.25"/>
    <row r="2" spans="3:8" x14ac:dyDescent="0.2">
      <c r="C2" s="1" t="s">
        <v>0</v>
      </c>
      <c r="D2" s="2" t="s">
        <v>1</v>
      </c>
      <c r="E2" s="2" t="s">
        <v>2</v>
      </c>
      <c r="F2" s="2" t="s">
        <v>1</v>
      </c>
      <c r="G2" s="2" t="s">
        <v>3</v>
      </c>
      <c r="H2" s="3" t="s">
        <v>1</v>
      </c>
    </row>
    <row r="3" spans="3:8" x14ac:dyDescent="0.2">
      <c r="C3" s="4">
        <v>1</v>
      </c>
      <c r="D3" s="5">
        <v>1</v>
      </c>
      <c r="E3" s="5">
        <v>1</v>
      </c>
      <c r="F3" s="5">
        <v>1</v>
      </c>
      <c r="G3" s="5">
        <v>1</v>
      </c>
      <c r="H3" s="6">
        <v>1</v>
      </c>
    </row>
    <row r="4" spans="3:8" x14ac:dyDescent="0.2">
      <c r="C4" s="4">
        <v>2</v>
      </c>
      <c r="D4" s="5">
        <v>0.8</v>
      </c>
      <c r="E4" s="5">
        <v>2</v>
      </c>
      <c r="F4" s="5">
        <v>1</v>
      </c>
      <c r="G4" s="5">
        <v>2</v>
      </c>
      <c r="H4" s="6">
        <v>1</v>
      </c>
    </row>
    <row r="5" spans="3:8" x14ac:dyDescent="0.2">
      <c r="C5" s="4">
        <v>3</v>
      </c>
      <c r="D5" s="5">
        <v>0.8</v>
      </c>
      <c r="E5" s="5">
        <v>3</v>
      </c>
      <c r="F5" s="5">
        <v>1</v>
      </c>
      <c r="G5" s="5">
        <v>3</v>
      </c>
      <c r="H5" s="6">
        <v>1</v>
      </c>
    </row>
    <row r="6" spans="3:8" x14ac:dyDescent="0.2">
      <c r="C6" s="4">
        <v>4</v>
      </c>
      <c r="D6" s="5">
        <v>0.8</v>
      </c>
      <c r="E6" s="5">
        <v>4</v>
      </c>
      <c r="F6" s="5">
        <v>0.8</v>
      </c>
      <c r="G6" s="5">
        <v>4</v>
      </c>
      <c r="H6" s="6">
        <v>0.8</v>
      </c>
    </row>
    <row r="7" spans="3:8" x14ac:dyDescent="0.2">
      <c r="C7" s="4">
        <v>5</v>
      </c>
      <c r="D7" s="5">
        <v>0.6</v>
      </c>
      <c r="E7" s="5">
        <v>5</v>
      </c>
      <c r="F7" s="5">
        <v>0.8</v>
      </c>
      <c r="G7" s="5">
        <v>5</v>
      </c>
      <c r="H7" s="6">
        <v>0.8</v>
      </c>
    </row>
    <row r="8" spans="3:8" x14ac:dyDescent="0.2">
      <c r="C8" s="4">
        <v>6</v>
      </c>
      <c r="D8" s="5">
        <v>0.6</v>
      </c>
      <c r="E8" s="5">
        <v>6</v>
      </c>
      <c r="F8" s="5">
        <v>0.8</v>
      </c>
      <c r="G8" s="5">
        <v>6</v>
      </c>
      <c r="H8" s="6">
        <v>0.8</v>
      </c>
    </row>
    <row r="9" spans="3:8" x14ac:dyDescent="0.2">
      <c r="C9" s="4">
        <v>7</v>
      </c>
      <c r="D9" s="5">
        <v>0.6</v>
      </c>
      <c r="E9" s="5">
        <v>7</v>
      </c>
      <c r="F9" s="5">
        <v>0.7</v>
      </c>
      <c r="G9" s="5">
        <v>7</v>
      </c>
      <c r="H9" s="6">
        <v>0.7</v>
      </c>
    </row>
    <row r="10" spans="3:8" x14ac:dyDescent="0.2">
      <c r="C10" s="4">
        <v>8</v>
      </c>
      <c r="D10" s="5">
        <v>0.6</v>
      </c>
      <c r="E10" s="5">
        <v>8</v>
      </c>
      <c r="F10" s="5">
        <v>0.7</v>
      </c>
      <c r="G10" s="5">
        <v>8</v>
      </c>
      <c r="H10" s="6">
        <v>0.7</v>
      </c>
    </row>
    <row r="11" spans="3:8" x14ac:dyDescent="0.2">
      <c r="C11" s="4">
        <v>9</v>
      </c>
      <c r="D11" s="5">
        <v>0.6</v>
      </c>
      <c r="E11" s="5">
        <v>9</v>
      </c>
      <c r="F11" s="5">
        <v>0.7</v>
      </c>
      <c r="G11" s="5">
        <v>9</v>
      </c>
      <c r="H11" s="6">
        <v>0.7</v>
      </c>
    </row>
    <row r="12" spans="3:8" x14ac:dyDescent="0.2">
      <c r="C12" s="4">
        <v>10</v>
      </c>
      <c r="D12" s="5">
        <v>0.6</v>
      </c>
      <c r="E12" s="5">
        <v>10</v>
      </c>
      <c r="F12" s="5">
        <v>0.7</v>
      </c>
      <c r="G12" s="5">
        <v>10</v>
      </c>
      <c r="H12" s="6">
        <v>0.7</v>
      </c>
    </row>
    <row r="13" spans="3:8" x14ac:dyDescent="0.2">
      <c r="C13" s="4">
        <v>11</v>
      </c>
      <c r="D13" s="5">
        <v>0.6</v>
      </c>
      <c r="E13" s="5">
        <v>11</v>
      </c>
      <c r="F13" s="5">
        <v>0.6</v>
      </c>
      <c r="G13" s="5">
        <v>11</v>
      </c>
      <c r="H13" s="6">
        <v>0.6</v>
      </c>
    </row>
    <row r="14" spans="3:8" x14ac:dyDescent="0.2">
      <c r="C14" s="4">
        <v>12</v>
      </c>
      <c r="D14" s="5">
        <v>0.6</v>
      </c>
      <c r="E14" s="5">
        <v>12</v>
      </c>
      <c r="F14" s="5">
        <v>0.6</v>
      </c>
      <c r="G14" s="5">
        <v>12</v>
      </c>
      <c r="H14" s="6">
        <v>0.6</v>
      </c>
    </row>
    <row r="15" spans="3:8" x14ac:dyDescent="0.2">
      <c r="C15" s="4">
        <v>13</v>
      </c>
      <c r="D15" s="5">
        <v>0.6</v>
      </c>
      <c r="E15" s="5">
        <v>13</v>
      </c>
      <c r="F15" s="5">
        <v>0.6</v>
      </c>
      <c r="G15" s="5">
        <v>13</v>
      </c>
      <c r="H15" s="6">
        <v>0.6</v>
      </c>
    </row>
    <row r="16" spans="3:8" x14ac:dyDescent="0.2">
      <c r="C16" s="4">
        <v>14</v>
      </c>
      <c r="D16" s="5">
        <v>0.6</v>
      </c>
      <c r="E16" s="5">
        <v>14</v>
      </c>
      <c r="F16" s="5">
        <v>0.6</v>
      </c>
      <c r="G16" s="5">
        <v>14</v>
      </c>
      <c r="H16" s="6">
        <v>0.6</v>
      </c>
    </row>
    <row r="17" spans="3:13" x14ac:dyDescent="0.2">
      <c r="C17" s="4">
        <v>15</v>
      </c>
      <c r="D17" s="5">
        <v>0.6</v>
      </c>
      <c r="E17" s="5">
        <v>15</v>
      </c>
      <c r="F17" s="5">
        <v>0.6</v>
      </c>
      <c r="G17" s="5">
        <v>15</v>
      </c>
      <c r="H17" s="6">
        <v>0.6</v>
      </c>
    </row>
    <row r="18" spans="3:13" x14ac:dyDescent="0.2">
      <c r="C18" s="4">
        <v>16</v>
      </c>
      <c r="D18" s="5">
        <v>0.5</v>
      </c>
      <c r="E18" s="5">
        <v>16</v>
      </c>
      <c r="F18" s="5">
        <v>0.6</v>
      </c>
      <c r="G18" s="5">
        <v>16</v>
      </c>
      <c r="H18" s="6">
        <v>0.6</v>
      </c>
    </row>
    <row r="19" spans="3:13" x14ac:dyDescent="0.2">
      <c r="C19" s="4">
        <v>17</v>
      </c>
      <c r="D19" s="5">
        <v>0.5</v>
      </c>
      <c r="E19" s="5">
        <v>17</v>
      </c>
      <c r="F19" s="5">
        <v>0.6</v>
      </c>
      <c r="G19" s="5">
        <v>17</v>
      </c>
      <c r="H19" s="5">
        <v>0.6</v>
      </c>
      <c r="I19" s="14" t="s">
        <v>12</v>
      </c>
      <c r="J19" s="10" t="s">
        <v>4</v>
      </c>
      <c r="K19" s="10" t="s">
        <v>5</v>
      </c>
      <c r="L19" s="10" t="s">
        <v>6</v>
      </c>
      <c r="M19" s="10" t="s">
        <v>18</v>
      </c>
    </row>
    <row r="20" spans="3:13" x14ac:dyDescent="0.2">
      <c r="C20" s="4">
        <v>18</v>
      </c>
      <c r="D20" s="5">
        <v>0.5</v>
      </c>
      <c r="E20" s="5">
        <v>18</v>
      </c>
      <c r="F20" s="5">
        <v>0.6</v>
      </c>
      <c r="G20" s="5">
        <v>18</v>
      </c>
      <c r="H20" s="5">
        <v>0.6</v>
      </c>
      <c r="I20" s="14" t="s">
        <v>9</v>
      </c>
      <c r="J20" s="12" t="e">
        <f>COUNTIF(#REF!,"Viv/Dpto")+COUNTIF(#REF!,"Viv/Dpto")+COUNTIF(#REF!,"Viv/Dpto")+COUNTIF(#REF!,"Viv/Dpto")</f>
        <v>#REF!</v>
      </c>
      <c r="K20" s="12" t="e">
        <f>COUNTIF(#REF!,"L.C")+COUNTIF(#REF!,"L.C")+COUNTIF(#REF!,"L.C")+COUNTIF(#REF!,"L.C")</f>
        <v>#REF!</v>
      </c>
      <c r="L20" s="12" t="e">
        <f>COUNTIF(#REF!,"S.C")+COUNTIF(#REF!,"S.C")+COUNTIF(#REF!,"S.C")+COUNTIF(#REF!,"S.C")</f>
        <v>#REF!</v>
      </c>
      <c r="M20" s="12" t="e">
        <f>COUNTIF(#REF!,"E.M")+COUNTIF(#REF!,"E.M")+COUNTIF(#REF!,"E.M")+COUNTIF(#REF!,"E.M")</f>
        <v>#REF!</v>
      </c>
    </row>
    <row r="21" spans="3:13" x14ac:dyDescent="0.2">
      <c r="C21" s="4">
        <v>19</v>
      </c>
      <c r="D21" s="5">
        <v>0.5</v>
      </c>
      <c r="E21" s="5">
        <v>19</v>
      </c>
      <c r="F21" s="5">
        <v>0.6</v>
      </c>
      <c r="G21" s="5">
        <v>19</v>
      </c>
      <c r="H21" s="5">
        <v>0.6</v>
      </c>
      <c r="I21" s="14" t="s">
        <v>8</v>
      </c>
      <c r="J21" s="11" t="e">
        <f>IF(Auxiliar4!J20=0,0,VLOOKUP(Auxiliar4!J20,Auxiliar4!C2:D102,2,FALSE))</f>
        <v>#REF!</v>
      </c>
      <c r="K21" s="11" t="e">
        <f>IF(Auxiliar4!K20=0,0,VLOOKUP(Auxiliar4!K20,Auxiliar4!E2:F102,2,FALSE))</f>
        <v>#REF!</v>
      </c>
      <c r="L21" s="11" t="e">
        <f>IF(Auxiliar4!L20=0,0,VLOOKUP(Auxiliar4!L20,Auxiliar4!G2:H102,2,FALSE))</f>
        <v>#REF!</v>
      </c>
      <c r="M21" s="10">
        <v>1</v>
      </c>
    </row>
    <row r="22" spans="3:13" x14ac:dyDescent="0.2">
      <c r="C22" s="4">
        <v>20</v>
      </c>
      <c r="D22" s="5">
        <v>0.5</v>
      </c>
      <c r="E22" s="5">
        <v>20</v>
      </c>
      <c r="F22" s="5">
        <v>0.6</v>
      </c>
      <c r="G22" s="5">
        <v>20</v>
      </c>
      <c r="H22" s="5">
        <v>0.6</v>
      </c>
      <c r="I22" s="14" t="s">
        <v>7</v>
      </c>
      <c r="J22" s="11" t="e">
        <f>(SUMIF(#REF!,"Viv/Dpto",#REF!)+SUMIF(#REF!,"Viv/Dpto",#REF!))+(SUMIF(#REF!,"Viv/Dpto",#REF!))+(SUMIF(#REF!,"Viv/Dpto",#REF!))+(SUMIF(#REF!,"Viv/Dpto",#REF!)+SUMIF(#REF!,"Viv/Dpto",#REF!))+(SUMIF(#REF!,"Viv/Dpto",#REF!))+(SUMIF(#REF!,"Viv/Dpto",#REF!))</f>
        <v>#REF!</v>
      </c>
      <c r="K22" s="11" t="e">
        <f>(SUMIF(#REF!,"L.C",#REF!)+SUMIF(#REF!,"L.C",#REF!))+(SUMIF(#REF!,"L.C",#REF!))+(SUMIF(#REF!,"L.C",#REF!))+(SUMIF(#REF!,"L.C",#REF!)+SUMIF(#REF!,"L.C",#REF!))+(SUMIF(#REF!,"L.C",#REF!))+(SUMIF(#REF!,"L.C",#REF!))</f>
        <v>#REF!</v>
      </c>
      <c r="L22" s="11" t="e">
        <f>(SUMIF(#REF!,"S.C",#REF!)+SUMIF(#REF!,"S.C",#REF!))+(SUMIF(#REF!,"S.C",#REF!))+(SUMIF(#REF!,"S.C",#REF!))+(SUMIF(#REF!,"S.C",#REF!)+SUMIF(#REF!,"S.C",#REF!))+(SUMIF(#REF!,"S.C",#REF!))+(SUMIF(#REF!,"S.C",#REF!))</f>
        <v>#REF!</v>
      </c>
      <c r="M22" s="11" t="e">
        <f>(SUMIF(#REF!,"E.M",#REF!)+SUMIF(#REF!,"E.M",#REF!))+(SUMIF(#REF!,"E.M",#REF!))+(SUMIF(#REF!,"E.M",#REF!))+(SUMIF(#REF!,"E.M",#REF!)+SUMIF(#REF!,"E.M",#REF!))+(SUMIF(#REF!,"E.M",#REF!))+(SUMIF(#REF!,"E.M",#REF!))</f>
        <v>#REF!</v>
      </c>
    </row>
    <row r="23" spans="3:13" x14ac:dyDescent="0.2">
      <c r="C23" s="4">
        <v>21</v>
      </c>
      <c r="D23" s="5">
        <v>0.5</v>
      </c>
      <c r="E23" s="5">
        <v>21</v>
      </c>
      <c r="F23" s="5">
        <v>0.6</v>
      </c>
      <c r="G23" s="5">
        <v>21</v>
      </c>
      <c r="H23" s="5">
        <v>0.6</v>
      </c>
      <c r="I23" s="14" t="s">
        <v>10</v>
      </c>
      <c r="J23" s="13" t="e">
        <f>(SUMIF(#REF!,"Viv/Dpto",#REF!)+SUMIF(#REF!,"Viv/Dpto",#REF!))+(SUMIF(#REF!,"Viv/Dpto",#REF!))+(SUMIF(#REF!,"Viv/Dpto",#REF!))+(SUMIF(#REF!,"Viv/Dpto",#REF!)+SUMIF(#REF!,"Viv/Dpto",#REF!))+(SUMIF(#REF!,"Viv/Dpto",#REF!))+(SUMIF(#REF!,"Viv/Dpto",#REF!))</f>
        <v>#REF!</v>
      </c>
      <c r="K23" s="13" t="e">
        <f>(SUMIF(#REF!,"L.C",#REF!)+SUMIF(#REF!,"L.C",#REF!))+(SUMIF(#REF!,"L.C",#REF!))+(SUMIF(#REF!,"L.C",#REF!))+(SUMIF(#REF!,"L.C",#REF!)+SUMIF(#REF!,"L.C",#REF!))+(SUMIF(#REF!,"L.C",#REF!))+(SUMIF(#REF!,"L.C",#REF!))</f>
        <v>#REF!</v>
      </c>
      <c r="L23" s="13" t="e">
        <f>(SUMIF(#REF!,"S.C",#REF!)+SUMIF(#REF!,"S.C",#REF!))+(SUMIF(#REF!,"S.C",#REF!))+(SUMIF(#REF!,"S.C",#REF!))+(SUMIF(#REF!,"S.C",#REF!)+SUMIF(#REF!,"S.C",#REF!))+(SUMIF(#REF!,"S.C",#REF!))+(SUMIF(#REF!,"S.C",#REF!))</f>
        <v>#REF!</v>
      </c>
      <c r="M23" s="11" t="e">
        <f>(SUMIF(#REF!,"E.M",#REF!)+SUMIF(#REF!,"E.M",#REF!))+(SUMIF(#REF!,"E.M",#REF!))+(SUMIF(#REF!,"E.M",#REF!))+(SUMIF(#REF!,"E.M",#REF!)+SUMIF(#REF!,"E.M",#REF!))+(SUMIF(#REF!,"E.M",#REF!))+(SUMIF(#REF!,"E.M",#REF!))</f>
        <v>#REF!</v>
      </c>
    </row>
    <row r="24" spans="3:13" x14ac:dyDescent="0.2">
      <c r="C24" s="4">
        <v>22</v>
      </c>
      <c r="D24" s="5">
        <v>0.5</v>
      </c>
      <c r="E24" s="5">
        <v>22</v>
      </c>
      <c r="F24" s="5">
        <v>0.6</v>
      </c>
      <c r="G24" s="5">
        <v>22</v>
      </c>
      <c r="H24" s="5">
        <v>0.6</v>
      </c>
      <c r="I24" s="14" t="s">
        <v>11</v>
      </c>
      <c r="J24" s="11" t="e">
        <f>(SUMIF(#REF!,"Viv/Dpto",#REF!)+SUMIF(#REF!,"Viv/Dpto",#REF!))+(SUMIF(#REF!,"Viv/Dpto",#REF!))+(SUMIF(#REF!,"Viv/Dpto",#REF!))+(SUMIF(#REF!,"Viv/Dpto",#REF!)+SUMIF(#REF!,"Viv/Dpto",#REF!))+(SUMIF(#REF!,"Viv/Dpto",#REF!))+(SUMIF(#REF!,"Viv/Dpto",#REF!))</f>
        <v>#REF!</v>
      </c>
      <c r="K24" s="11" t="e">
        <f>(SUMIF(#REF!,"L.C",#REF!)+SUMIF(#REF!,"L.C",#REF!))+(SUMIF(#REF!,"L.C",#REF!))+(SUMIF(#REF!,"L.C",#REF!))+(SUMIF(#REF!,"L.C",#REF!)+SUMIF(#REF!,"L.C",#REF!))+(SUMIF(#REF!,"L.C",#REF!))+(SUMIF(#REF!,"L.C",#REF!))</f>
        <v>#REF!</v>
      </c>
      <c r="L24" s="11" t="e">
        <f>(SUMIF(#REF!,"S.C",#REF!)+SUMIF(#REF!,"S.C",#REF!))+(SUMIF(#REF!,"S.C",#REF!))+(SUMIF(#REF!,"S.C",#REF!))+(SUMIF(#REF!,"S.C",#REF!)+SUMIF(#REF!,"S.C",#REF!))+(SUMIF(#REF!,"S.C",#REF!))+(SUMIF(#REF!,"S.C",#REF!))</f>
        <v>#REF!</v>
      </c>
      <c r="M24" s="11" t="e">
        <f>(SUMIF(#REF!,"E.M",#REF!)+SUMIF(#REF!,"E.M",#REF!))+(SUMIF(#REF!,"E.M",#REF!))+(SUMIF(#REF!,"E.M",#REF!))+(SUMIF(#REF!,"E.M",#REF!)+SUMIF(#REF!,"E.M",#REF!))+(SUMIF(#REF!,"E.M",#REF!))+(SUMIF(#REF!,"E.M",#REF!))</f>
        <v>#REF!</v>
      </c>
    </row>
    <row r="25" spans="3:13" x14ac:dyDescent="0.2">
      <c r="C25" s="4">
        <v>23</v>
      </c>
      <c r="D25" s="5">
        <v>0.5</v>
      </c>
      <c r="E25" s="5">
        <v>23</v>
      </c>
      <c r="F25" s="5">
        <v>0.6</v>
      </c>
      <c r="G25" s="5">
        <v>23</v>
      </c>
      <c r="H25" s="6">
        <v>0.6</v>
      </c>
    </row>
    <row r="26" spans="3:13" x14ac:dyDescent="0.2">
      <c r="C26" s="4">
        <v>24</v>
      </c>
      <c r="D26" s="5">
        <v>0.5</v>
      </c>
      <c r="E26" s="5">
        <v>24</v>
      </c>
      <c r="F26" s="5">
        <v>0.6</v>
      </c>
      <c r="G26" s="5">
        <v>24</v>
      </c>
      <c r="H26" s="6">
        <v>0.6</v>
      </c>
    </row>
    <row r="27" spans="3:13" x14ac:dyDescent="0.2">
      <c r="C27" s="4">
        <v>25</v>
      </c>
      <c r="D27" s="5">
        <v>0.5</v>
      </c>
      <c r="E27" s="5">
        <v>25</v>
      </c>
      <c r="F27" s="5">
        <v>0.6</v>
      </c>
      <c r="G27" s="5">
        <v>25</v>
      </c>
      <c r="H27" s="6">
        <v>0.6</v>
      </c>
    </row>
    <row r="28" spans="3:13" x14ac:dyDescent="0.2">
      <c r="C28" s="4">
        <v>26</v>
      </c>
      <c r="D28" s="5">
        <v>0.5</v>
      </c>
      <c r="E28" s="5">
        <v>26</v>
      </c>
      <c r="F28" s="5">
        <v>0.6</v>
      </c>
      <c r="G28" s="5">
        <v>26</v>
      </c>
      <c r="H28" s="6">
        <v>0.6</v>
      </c>
    </row>
    <row r="29" spans="3:13" x14ac:dyDescent="0.2">
      <c r="C29" s="4">
        <v>27</v>
      </c>
      <c r="D29" s="5">
        <v>0.5</v>
      </c>
      <c r="E29" s="5">
        <v>27</v>
      </c>
      <c r="F29" s="5">
        <v>0.6</v>
      </c>
      <c r="G29" s="5">
        <v>27</v>
      </c>
      <c r="H29" s="6">
        <v>0.6</v>
      </c>
    </row>
    <row r="30" spans="3:13" x14ac:dyDescent="0.2">
      <c r="C30" s="4">
        <v>28</v>
      </c>
      <c r="D30" s="5">
        <v>0.5</v>
      </c>
      <c r="E30" s="5">
        <v>28</v>
      </c>
      <c r="F30" s="5">
        <v>0.6</v>
      </c>
      <c r="G30" s="5">
        <v>28</v>
      </c>
      <c r="H30" s="6">
        <v>0.6</v>
      </c>
    </row>
    <row r="31" spans="3:13" x14ac:dyDescent="0.2">
      <c r="C31" s="4">
        <v>29</v>
      </c>
      <c r="D31" s="5">
        <v>0.5</v>
      </c>
      <c r="E31" s="5">
        <v>29</v>
      </c>
      <c r="F31" s="5">
        <v>0.6</v>
      </c>
      <c r="G31" s="5">
        <v>29</v>
      </c>
      <c r="H31" s="6">
        <v>0.6</v>
      </c>
    </row>
    <row r="32" spans="3:13" x14ac:dyDescent="0.2">
      <c r="C32" s="4">
        <v>30</v>
      </c>
      <c r="D32" s="5">
        <v>0.5</v>
      </c>
      <c r="E32" s="5">
        <v>30</v>
      </c>
      <c r="F32" s="5">
        <v>0.6</v>
      </c>
      <c r="G32" s="5">
        <v>30</v>
      </c>
      <c r="H32" s="6">
        <v>0.6</v>
      </c>
    </row>
    <row r="33" spans="3:8" x14ac:dyDescent="0.2">
      <c r="C33" s="4">
        <v>31</v>
      </c>
      <c r="D33" s="5">
        <v>0.4</v>
      </c>
      <c r="E33" s="5">
        <v>31</v>
      </c>
      <c r="F33" s="5">
        <v>0.6</v>
      </c>
      <c r="G33" s="5">
        <v>31</v>
      </c>
      <c r="H33" s="6">
        <v>0.6</v>
      </c>
    </row>
    <row r="34" spans="3:8" x14ac:dyDescent="0.2">
      <c r="C34" s="4">
        <v>32</v>
      </c>
      <c r="D34" s="5">
        <v>0.4</v>
      </c>
      <c r="E34" s="5">
        <v>32</v>
      </c>
      <c r="F34" s="5">
        <v>0.6</v>
      </c>
      <c r="G34" s="5">
        <v>32</v>
      </c>
      <c r="H34" s="6">
        <v>0.6</v>
      </c>
    </row>
    <row r="35" spans="3:8" x14ac:dyDescent="0.2">
      <c r="C35" s="4">
        <v>33</v>
      </c>
      <c r="D35" s="5">
        <v>0.4</v>
      </c>
      <c r="E35" s="5">
        <v>33</v>
      </c>
      <c r="F35" s="5">
        <v>0.6</v>
      </c>
      <c r="G35" s="5">
        <v>33</v>
      </c>
      <c r="H35" s="6">
        <v>0.6</v>
      </c>
    </row>
    <row r="36" spans="3:8" x14ac:dyDescent="0.2">
      <c r="C36" s="4">
        <v>34</v>
      </c>
      <c r="D36" s="5">
        <v>0.4</v>
      </c>
      <c r="E36" s="5">
        <v>34</v>
      </c>
      <c r="F36" s="5">
        <v>0.6</v>
      </c>
      <c r="G36" s="5">
        <v>34</v>
      </c>
      <c r="H36" s="6">
        <v>0.6</v>
      </c>
    </row>
    <row r="37" spans="3:8" x14ac:dyDescent="0.2">
      <c r="C37" s="4">
        <v>35</v>
      </c>
      <c r="D37" s="5">
        <v>0.4</v>
      </c>
      <c r="E37" s="5">
        <v>35</v>
      </c>
      <c r="F37" s="5">
        <v>0.6</v>
      </c>
      <c r="G37" s="5">
        <v>35</v>
      </c>
      <c r="H37" s="6">
        <v>0.6</v>
      </c>
    </row>
    <row r="38" spans="3:8" x14ac:dyDescent="0.2">
      <c r="C38" s="4">
        <v>36</v>
      </c>
      <c r="D38" s="5">
        <v>0.4</v>
      </c>
      <c r="E38" s="5">
        <v>36</v>
      </c>
      <c r="F38" s="5">
        <v>0.6</v>
      </c>
      <c r="G38" s="5">
        <v>36</v>
      </c>
      <c r="H38" s="6">
        <v>0.6</v>
      </c>
    </row>
    <row r="39" spans="3:8" x14ac:dyDescent="0.2">
      <c r="C39" s="4">
        <v>37</v>
      </c>
      <c r="D39" s="5">
        <v>0.4</v>
      </c>
      <c r="E39" s="5">
        <v>37</v>
      </c>
      <c r="F39" s="5">
        <v>0.6</v>
      </c>
      <c r="G39" s="5">
        <v>37</v>
      </c>
      <c r="H39" s="6">
        <v>0.6</v>
      </c>
    </row>
    <row r="40" spans="3:8" x14ac:dyDescent="0.2">
      <c r="C40" s="4">
        <v>38</v>
      </c>
      <c r="D40" s="5">
        <v>0.4</v>
      </c>
      <c r="E40" s="5">
        <v>38</v>
      </c>
      <c r="F40" s="5">
        <v>0.6</v>
      </c>
      <c r="G40" s="5">
        <v>38</v>
      </c>
      <c r="H40" s="6">
        <v>0.6</v>
      </c>
    </row>
    <row r="41" spans="3:8" x14ac:dyDescent="0.2">
      <c r="C41" s="4">
        <v>39</v>
      </c>
      <c r="D41" s="5">
        <v>0.4</v>
      </c>
      <c r="E41" s="5">
        <v>39</v>
      </c>
      <c r="F41" s="5">
        <v>0.6</v>
      </c>
      <c r="G41" s="5">
        <v>39</v>
      </c>
      <c r="H41" s="6">
        <v>0.6</v>
      </c>
    </row>
    <row r="42" spans="3:8" x14ac:dyDescent="0.2">
      <c r="C42" s="4">
        <v>40</v>
      </c>
      <c r="D42" s="5">
        <v>0.4</v>
      </c>
      <c r="E42" s="5">
        <v>40</v>
      </c>
      <c r="F42" s="5">
        <v>0.6</v>
      </c>
      <c r="G42" s="5">
        <v>40</v>
      </c>
      <c r="H42" s="6">
        <v>0.6</v>
      </c>
    </row>
    <row r="43" spans="3:8" x14ac:dyDescent="0.2">
      <c r="C43" s="4">
        <v>41</v>
      </c>
      <c r="D43" s="5">
        <v>0.4</v>
      </c>
      <c r="E43" s="5">
        <v>41</v>
      </c>
      <c r="F43" s="5">
        <v>0.6</v>
      </c>
      <c r="G43" s="5">
        <v>41</v>
      </c>
      <c r="H43" s="6">
        <v>0.6</v>
      </c>
    </row>
    <row r="44" spans="3:8" x14ac:dyDescent="0.2">
      <c r="C44" s="4">
        <v>42</v>
      </c>
      <c r="D44" s="5">
        <v>0.4</v>
      </c>
      <c r="E44" s="5">
        <v>42</v>
      </c>
      <c r="F44" s="5">
        <v>0.6</v>
      </c>
      <c r="G44" s="5">
        <v>42</v>
      </c>
      <c r="H44" s="6">
        <v>0.6</v>
      </c>
    </row>
    <row r="45" spans="3:8" x14ac:dyDescent="0.2">
      <c r="C45" s="4">
        <v>43</v>
      </c>
      <c r="D45" s="5">
        <v>0.4</v>
      </c>
      <c r="E45" s="5">
        <v>43</v>
      </c>
      <c r="F45" s="5">
        <v>0.6</v>
      </c>
      <c r="G45" s="5">
        <v>43</v>
      </c>
      <c r="H45" s="6">
        <v>0.6</v>
      </c>
    </row>
    <row r="46" spans="3:8" x14ac:dyDescent="0.2">
      <c r="C46" s="4">
        <v>44</v>
      </c>
      <c r="D46" s="5">
        <v>0.4</v>
      </c>
      <c r="E46" s="5">
        <v>44</v>
      </c>
      <c r="F46" s="5">
        <v>0.6</v>
      </c>
      <c r="G46" s="5">
        <v>44</v>
      </c>
      <c r="H46" s="6">
        <v>0.6</v>
      </c>
    </row>
    <row r="47" spans="3:8" x14ac:dyDescent="0.2">
      <c r="C47" s="4">
        <v>45</v>
      </c>
      <c r="D47" s="5">
        <v>0.4</v>
      </c>
      <c r="E47" s="5">
        <v>45</v>
      </c>
      <c r="F47" s="5">
        <v>0.6</v>
      </c>
      <c r="G47" s="5">
        <v>45</v>
      </c>
      <c r="H47" s="6">
        <v>0.6</v>
      </c>
    </row>
    <row r="48" spans="3:8" x14ac:dyDescent="0.2">
      <c r="C48" s="4">
        <v>46</v>
      </c>
      <c r="D48" s="5">
        <v>0.3</v>
      </c>
      <c r="E48" s="5">
        <v>46</v>
      </c>
      <c r="F48" s="5">
        <v>0.6</v>
      </c>
      <c r="G48" s="5">
        <v>46</v>
      </c>
      <c r="H48" s="6">
        <v>0.6</v>
      </c>
    </row>
    <row r="49" spans="3:8" x14ac:dyDescent="0.2">
      <c r="C49" s="4">
        <v>47</v>
      </c>
      <c r="D49" s="5">
        <v>0.3</v>
      </c>
      <c r="E49" s="5">
        <v>47</v>
      </c>
      <c r="F49" s="5">
        <v>0.6</v>
      </c>
      <c r="G49" s="5">
        <v>47</v>
      </c>
      <c r="H49" s="6">
        <v>0.6</v>
      </c>
    </row>
    <row r="50" spans="3:8" x14ac:dyDescent="0.2">
      <c r="C50" s="4">
        <v>48</v>
      </c>
      <c r="D50" s="5">
        <v>0.3</v>
      </c>
      <c r="E50" s="5">
        <v>48</v>
      </c>
      <c r="F50" s="5">
        <v>0.6</v>
      </c>
      <c r="G50" s="5">
        <v>48</v>
      </c>
      <c r="H50" s="6">
        <v>0.6</v>
      </c>
    </row>
    <row r="51" spans="3:8" x14ac:dyDescent="0.2">
      <c r="C51" s="4">
        <v>49</v>
      </c>
      <c r="D51" s="5">
        <v>0.3</v>
      </c>
      <c r="E51" s="5">
        <v>49</v>
      </c>
      <c r="F51" s="5">
        <v>0.6</v>
      </c>
      <c r="G51" s="5">
        <v>49</v>
      </c>
      <c r="H51" s="6">
        <v>0.6</v>
      </c>
    </row>
    <row r="52" spans="3:8" x14ac:dyDescent="0.2">
      <c r="C52" s="4">
        <v>50</v>
      </c>
      <c r="D52" s="5">
        <v>0.3</v>
      </c>
      <c r="E52" s="5">
        <v>50</v>
      </c>
      <c r="F52" s="5">
        <v>0.6</v>
      </c>
      <c r="G52" s="5">
        <v>50</v>
      </c>
      <c r="H52" s="6">
        <v>0.6</v>
      </c>
    </row>
    <row r="53" spans="3:8" x14ac:dyDescent="0.2">
      <c r="C53" s="4">
        <v>51</v>
      </c>
      <c r="D53" s="5">
        <v>0.3</v>
      </c>
      <c r="E53" s="5">
        <v>51</v>
      </c>
      <c r="F53" s="5">
        <v>0.6</v>
      </c>
      <c r="G53" s="5">
        <v>51</v>
      </c>
      <c r="H53" s="6">
        <v>0.6</v>
      </c>
    </row>
    <row r="54" spans="3:8" x14ac:dyDescent="0.2">
      <c r="C54" s="4">
        <v>52</v>
      </c>
      <c r="D54" s="5">
        <v>0.3</v>
      </c>
      <c r="E54" s="5">
        <v>52</v>
      </c>
      <c r="F54" s="5">
        <v>0.6</v>
      </c>
      <c r="G54" s="5">
        <v>52</v>
      </c>
      <c r="H54" s="6">
        <v>0.6</v>
      </c>
    </row>
    <row r="55" spans="3:8" x14ac:dyDescent="0.2">
      <c r="C55" s="4">
        <v>53</v>
      </c>
      <c r="D55" s="5">
        <v>0.3</v>
      </c>
      <c r="E55" s="5">
        <v>53</v>
      </c>
      <c r="F55" s="5">
        <v>0.6</v>
      </c>
      <c r="G55" s="5">
        <v>53</v>
      </c>
      <c r="H55" s="6">
        <v>0.6</v>
      </c>
    </row>
    <row r="56" spans="3:8" x14ac:dyDescent="0.2">
      <c r="C56" s="4">
        <v>54</v>
      </c>
      <c r="D56" s="5">
        <v>0.3</v>
      </c>
      <c r="E56" s="5">
        <v>54</v>
      </c>
      <c r="F56" s="5">
        <v>0.6</v>
      </c>
      <c r="G56" s="5">
        <v>54</v>
      </c>
      <c r="H56" s="6">
        <v>0.6</v>
      </c>
    </row>
    <row r="57" spans="3:8" x14ac:dyDescent="0.2">
      <c r="C57" s="4">
        <v>55</v>
      </c>
      <c r="D57" s="5">
        <v>0.3</v>
      </c>
      <c r="E57" s="5">
        <v>55</v>
      </c>
      <c r="F57" s="5">
        <v>0.6</v>
      </c>
      <c r="G57" s="5">
        <v>55</v>
      </c>
      <c r="H57" s="6">
        <v>0.6</v>
      </c>
    </row>
    <row r="58" spans="3:8" x14ac:dyDescent="0.2">
      <c r="C58" s="4">
        <v>56</v>
      </c>
      <c r="D58" s="5">
        <v>0.3</v>
      </c>
      <c r="E58" s="5">
        <v>56</v>
      </c>
      <c r="F58" s="5">
        <v>0.6</v>
      </c>
      <c r="G58" s="5">
        <v>56</v>
      </c>
      <c r="H58" s="6">
        <v>0.6</v>
      </c>
    </row>
    <row r="59" spans="3:8" x14ac:dyDescent="0.2">
      <c r="C59" s="4">
        <v>57</v>
      </c>
      <c r="D59" s="5">
        <v>0.3</v>
      </c>
      <c r="E59" s="5">
        <v>57</v>
      </c>
      <c r="F59" s="5">
        <v>0.6</v>
      </c>
      <c r="G59" s="5">
        <v>57</v>
      </c>
      <c r="H59" s="6">
        <v>0.6</v>
      </c>
    </row>
    <row r="60" spans="3:8" x14ac:dyDescent="0.2">
      <c r="C60" s="4">
        <v>58</v>
      </c>
      <c r="D60" s="5">
        <v>0.3</v>
      </c>
      <c r="E60" s="5">
        <v>58</v>
      </c>
      <c r="F60" s="5">
        <v>0.6</v>
      </c>
      <c r="G60" s="5">
        <v>58</v>
      </c>
      <c r="H60" s="6">
        <v>0.6</v>
      </c>
    </row>
    <row r="61" spans="3:8" x14ac:dyDescent="0.2">
      <c r="C61" s="4">
        <v>59</v>
      </c>
      <c r="D61" s="5">
        <v>0.3</v>
      </c>
      <c r="E61" s="5">
        <v>59</v>
      </c>
      <c r="F61" s="5">
        <v>0.6</v>
      </c>
      <c r="G61" s="5">
        <v>59</v>
      </c>
      <c r="H61" s="6">
        <v>0.6</v>
      </c>
    </row>
    <row r="62" spans="3:8" x14ac:dyDescent="0.2">
      <c r="C62" s="4">
        <v>60</v>
      </c>
      <c r="D62" s="5">
        <v>0.3</v>
      </c>
      <c r="E62" s="5">
        <v>60</v>
      </c>
      <c r="F62" s="5">
        <v>0.6</v>
      </c>
      <c r="G62" s="5">
        <v>60</v>
      </c>
      <c r="H62" s="6">
        <v>0.6</v>
      </c>
    </row>
    <row r="63" spans="3:8" x14ac:dyDescent="0.2">
      <c r="C63" s="4">
        <v>61</v>
      </c>
      <c r="D63" s="5">
        <v>0.3</v>
      </c>
      <c r="E63" s="5">
        <v>61</v>
      </c>
      <c r="F63" s="5">
        <v>0.6</v>
      </c>
      <c r="G63" s="5">
        <v>61</v>
      </c>
      <c r="H63" s="6">
        <v>0.6</v>
      </c>
    </row>
    <row r="64" spans="3:8" x14ac:dyDescent="0.2">
      <c r="C64" s="4">
        <v>62</v>
      </c>
      <c r="D64" s="5">
        <v>0.3</v>
      </c>
      <c r="E64" s="5">
        <v>62</v>
      </c>
      <c r="F64" s="5">
        <v>0.6</v>
      </c>
      <c r="G64" s="5">
        <v>62</v>
      </c>
      <c r="H64" s="6">
        <v>0.6</v>
      </c>
    </row>
    <row r="65" spans="3:8" x14ac:dyDescent="0.2">
      <c r="C65" s="4">
        <v>63</v>
      </c>
      <c r="D65" s="5">
        <v>0.3</v>
      </c>
      <c r="E65" s="5">
        <v>63</v>
      </c>
      <c r="F65" s="5">
        <v>0.6</v>
      </c>
      <c r="G65" s="5">
        <v>63</v>
      </c>
      <c r="H65" s="6">
        <v>0.6</v>
      </c>
    </row>
    <row r="66" spans="3:8" x14ac:dyDescent="0.2">
      <c r="C66" s="4">
        <v>64</v>
      </c>
      <c r="D66" s="5">
        <v>0.3</v>
      </c>
      <c r="E66" s="5">
        <v>64</v>
      </c>
      <c r="F66" s="5">
        <v>0.6</v>
      </c>
      <c r="G66" s="5">
        <v>64</v>
      </c>
      <c r="H66" s="6">
        <v>0.6</v>
      </c>
    </row>
    <row r="67" spans="3:8" x14ac:dyDescent="0.2">
      <c r="C67" s="4">
        <v>65</v>
      </c>
      <c r="D67" s="5">
        <v>0.3</v>
      </c>
      <c r="E67" s="5">
        <v>65</v>
      </c>
      <c r="F67" s="5">
        <v>0.6</v>
      </c>
      <c r="G67" s="5">
        <v>65</v>
      </c>
      <c r="H67" s="6">
        <v>0.6</v>
      </c>
    </row>
    <row r="68" spans="3:8" x14ac:dyDescent="0.2">
      <c r="C68" s="4">
        <v>66</v>
      </c>
      <c r="D68" s="5">
        <v>0.3</v>
      </c>
      <c r="E68" s="5">
        <v>66</v>
      </c>
      <c r="F68" s="5">
        <v>0.6</v>
      </c>
      <c r="G68" s="5">
        <v>66</v>
      </c>
      <c r="H68" s="6">
        <v>0.6</v>
      </c>
    </row>
    <row r="69" spans="3:8" x14ac:dyDescent="0.2">
      <c r="C69" s="4">
        <v>67</v>
      </c>
      <c r="D69" s="5">
        <v>0.3</v>
      </c>
      <c r="E69" s="5">
        <v>67</v>
      </c>
      <c r="F69" s="5">
        <v>0.6</v>
      </c>
      <c r="G69" s="5">
        <v>67</v>
      </c>
      <c r="H69" s="6">
        <v>0.6</v>
      </c>
    </row>
    <row r="70" spans="3:8" x14ac:dyDescent="0.2">
      <c r="C70" s="4">
        <v>68</v>
      </c>
      <c r="D70" s="5">
        <v>0.3</v>
      </c>
      <c r="E70" s="5">
        <v>68</v>
      </c>
      <c r="F70" s="5">
        <v>0.6</v>
      </c>
      <c r="G70" s="5">
        <v>68</v>
      </c>
      <c r="H70" s="6">
        <v>0.6</v>
      </c>
    </row>
    <row r="71" spans="3:8" x14ac:dyDescent="0.2">
      <c r="C71" s="4">
        <v>69</v>
      </c>
      <c r="D71" s="5">
        <v>0.3</v>
      </c>
      <c r="E71" s="5">
        <v>69</v>
      </c>
      <c r="F71" s="5">
        <v>0.6</v>
      </c>
      <c r="G71" s="5">
        <v>69</v>
      </c>
      <c r="H71" s="6">
        <v>0.6</v>
      </c>
    </row>
    <row r="72" spans="3:8" x14ac:dyDescent="0.2">
      <c r="C72" s="4">
        <v>70</v>
      </c>
      <c r="D72" s="5">
        <v>0.3</v>
      </c>
      <c r="E72" s="5">
        <v>70</v>
      </c>
      <c r="F72" s="5">
        <v>0.6</v>
      </c>
      <c r="G72" s="5">
        <v>70</v>
      </c>
      <c r="H72" s="6">
        <v>0.6</v>
      </c>
    </row>
    <row r="73" spans="3:8" x14ac:dyDescent="0.2">
      <c r="C73" s="4">
        <v>71</v>
      </c>
      <c r="D73" s="5">
        <v>0.3</v>
      </c>
      <c r="E73" s="5">
        <v>71</v>
      </c>
      <c r="F73" s="5">
        <v>0.6</v>
      </c>
      <c r="G73" s="5">
        <v>71</v>
      </c>
      <c r="H73" s="6">
        <v>0.6</v>
      </c>
    </row>
    <row r="74" spans="3:8" x14ac:dyDescent="0.2">
      <c r="C74" s="4">
        <v>72</v>
      </c>
      <c r="D74" s="5">
        <v>0.3</v>
      </c>
      <c r="E74" s="5">
        <v>72</v>
      </c>
      <c r="F74" s="5">
        <v>0.6</v>
      </c>
      <c r="G74" s="5">
        <v>72</v>
      </c>
      <c r="H74" s="6">
        <v>0.6</v>
      </c>
    </row>
    <row r="75" spans="3:8" x14ac:dyDescent="0.2">
      <c r="C75" s="4">
        <v>73</v>
      </c>
      <c r="D75" s="5">
        <v>0.3</v>
      </c>
      <c r="E75" s="5">
        <v>73</v>
      </c>
      <c r="F75" s="5">
        <v>0.6</v>
      </c>
      <c r="G75" s="5">
        <v>73</v>
      </c>
      <c r="H75" s="6">
        <v>0.6</v>
      </c>
    </row>
    <row r="76" spans="3:8" x14ac:dyDescent="0.2">
      <c r="C76" s="4">
        <v>74</v>
      </c>
      <c r="D76" s="5">
        <v>0.3</v>
      </c>
      <c r="E76" s="5">
        <v>74</v>
      </c>
      <c r="F76" s="5">
        <v>0.6</v>
      </c>
      <c r="G76" s="5">
        <v>74</v>
      </c>
      <c r="H76" s="6">
        <v>0.6</v>
      </c>
    </row>
    <row r="77" spans="3:8" x14ac:dyDescent="0.2">
      <c r="C77" s="4">
        <v>75</v>
      </c>
      <c r="D77" s="5">
        <v>0.3</v>
      </c>
      <c r="E77" s="5">
        <v>75</v>
      </c>
      <c r="F77" s="5">
        <v>0.6</v>
      </c>
      <c r="G77" s="5">
        <v>75</v>
      </c>
      <c r="H77" s="6">
        <v>0.6</v>
      </c>
    </row>
    <row r="78" spans="3:8" x14ac:dyDescent="0.2">
      <c r="C78" s="4">
        <v>76</v>
      </c>
      <c r="D78" s="5">
        <v>0.3</v>
      </c>
      <c r="E78" s="5">
        <v>76</v>
      </c>
      <c r="F78" s="5">
        <v>0.6</v>
      </c>
      <c r="G78" s="5">
        <v>76</v>
      </c>
      <c r="H78" s="6">
        <v>0.6</v>
      </c>
    </row>
    <row r="79" spans="3:8" x14ac:dyDescent="0.2">
      <c r="C79" s="4">
        <v>77</v>
      </c>
      <c r="D79" s="5">
        <v>0.3</v>
      </c>
      <c r="E79" s="5">
        <v>77</v>
      </c>
      <c r="F79" s="5">
        <v>0.6</v>
      </c>
      <c r="G79" s="5">
        <v>77</v>
      </c>
      <c r="H79" s="6">
        <v>0.6</v>
      </c>
    </row>
    <row r="80" spans="3:8" x14ac:dyDescent="0.2">
      <c r="C80" s="4">
        <v>78</v>
      </c>
      <c r="D80" s="5">
        <v>0.3</v>
      </c>
      <c r="E80" s="5">
        <v>78</v>
      </c>
      <c r="F80" s="5">
        <v>0.6</v>
      </c>
      <c r="G80" s="5">
        <v>78</v>
      </c>
      <c r="H80" s="6">
        <v>0.6</v>
      </c>
    </row>
    <row r="81" spans="3:8" x14ac:dyDescent="0.2">
      <c r="C81" s="4">
        <v>79</v>
      </c>
      <c r="D81" s="5">
        <v>0.3</v>
      </c>
      <c r="E81" s="5">
        <v>79</v>
      </c>
      <c r="F81" s="5">
        <v>0.6</v>
      </c>
      <c r="G81" s="5">
        <v>79</v>
      </c>
      <c r="H81" s="6">
        <v>0.6</v>
      </c>
    </row>
    <row r="82" spans="3:8" x14ac:dyDescent="0.2">
      <c r="C82" s="4">
        <v>80</v>
      </c>
      <c r="D82" s="5">
        <v>0.3</v>
      </c>
      <c r="E82" s="5">
        <v>80</v>
      </c>
      <c r="F82" s="5">
        <v>0.6</v>
      </c>
      <c r="G82" s="5">
        <v>80</v>
      </c>
      <c r="H82" s="6">
        <v>0.6</v>
      </c>
    </row>
    <row r="83" spans="3:8" x14ac:dyDescent="0.2">
      <c r="C83" s="4">
        <v>81</v>
      </c>
      <c r="D83" s="5">
        <v>0.3</v>
      </c>
      <c r="E83" s="5">
        <v>81</v>
      </c>
      <c r="F83" s="5">
        <v>0.6</v>
      </c>
      <c r="G83" s="5">
        <v>81</v>
      </c>
      <c r="H83" s="6">
        <v>0.6</v>
      </c>
    </row>
    <row r="84" spans="3:8" x14ac:dyDescent="0.2">
      <c r="C84" s="4">
        <v>82</v>
      </c>
      <c r="D84" s="5">
        <v>0.3</v>
      </c>
      <c r="E84" s="5">
        <v>82</v>
      </c>
      <c r="F84" s="5">
        <v>0.6</v>
      </c>
      <c r="G84" s="5">
        <v>82</v>
      </c>
      <c r="H84" s="6">
        <v>0.6</v>
      </c>
    </row>
    <row r="85" spans="3:8" x14ac:dyDescent="0.2">
      <c r="C85" s="4">
        <v>83</v>
      </c>
      <c r="D85" s="5">
        <v>0.3</v>
      </c>
      <c r="E85" s="5">
        <v>83</v>
      </c>
      <c r="F85" s="5">
        <v>0.6</v>
      </c>
      <c r="G85" s="5">
        <v>83</v>
      </c>
      <c r="H85" s="6">
        <v>0.6</v>
      </c>
    </row>
    <row r="86" spans="3:8" x14ac:dyDescent="0.2">
      <c r="C86" s="4">
        <v>84</v>
      </c>
      <c r="D86" s="5">
        <v>0.3</v>
      </c>
      <c r="E86" s="5">
        <v>84</v>
      </c>
      <c r="F86" s="5">
        <v>0.6</v>
      </c>
      <c r="G86" s="5">
        <v>84</v>
      </c>
      <c r="H86" s="6">
        <v>0.6</v>
      </c>
    </row>
    <row r="87" spans="3:8" x14ac:dyDescent="0.2">
      <c r="C87" s="4">
        <v>85</v>
      </c>
      <c r="D87" s="5">
        <v>0.3</v>
      </c>
      <c r="E87" s="5">
        <v>85</v>
      </c>
      <c r="F87" s="5">
        <v>0.6</v>
      </c>
      <c r="G87" s="5">
        <v>85</v>
      </c>
      <c r="H87" s="6">
        <v>0.6</v>
      </c>
    </row>
    <row r="88" spans="3:8" x14ac:dyDescent="0.2">
      <c r="C88" s="4">
        <v>86</v>
      </c>
      <c r="D88" s="5">
        <v>0.3</v>
      </c>
      <c r="E88" s="5">
        <v>86</v>
      </c>
      <c r="F88" s="5">
        <v>0.6</v>
      </c>
      <c r="G88" s="5">
        <v>86</v>
      </c>
      <c r="H88" s="6">
        <v>0.6</v>
      </c>
    </row>
    <row r="89" spans="3:8" x14ac:dyDescent="0.2">
      <c r="C89" s="4">
        <v>87</v>
      </c>
      <c r="D89" s="5">
        <v>0.3</v>
      </c>
      <c r="E89" s="5">
        <v>87</v>
      </c>
      <c r="F89" s="5">
        <v>0.6</v>
      </c>
      <c r="G89" s="5">
        <v>87</v>
      </c>
      <c r="H89" s="6">
        <v>0.6</v>
      </c>
    </row>
    <row r="90" spans="3:8" x14ac:dyDescent="0.2">
      <c r="C90" s="4">
        <v>88</v>
      </c>
      <c r="D90" s="5">
        <v>0.3</v>
      </c>
      <c r="E90" s="5">
        <v>88</v>
      </c>
      <c r="F90" s="5">
        <v>0.6</v>
      </c>
      <c r="G90" s="5">
        <v>88</v>
      </c>
      <c r="H90" s="6">
        <v>0.6</v>
      </c>
    </row>
    <row r="91" spans="3:8" x14ac:dyDescent="0.2">
      <c r="C91" s="4">
        <v>89</v>
      </c>
      <c r="D91" s="5">
        <v>0.3</v>
      </c>
      <c r="E91" s="5">
        <v>89</v>
      </c>
      <c r="F91" s="5">
        <v>0.6</v>
      </c>
      <c r="G91" s="5">
        <v>89</v>
      </c>
      <c r="H91" s="6">
        <v>0.6</v>
      </c>
    </row>
    <row r="92" spans="3:8" x14ac:dyDescent="0.2">
      <c r="C92" s="4">
        <v>90</v>
      </c>
      <c r="D92" s="5">
        <v>0.3</v>
      </c>
      <c r="E92" s="5">
        <v>90</v>
      </c>
      <c r="F92" s="5">
        <v>0.6</v>
      </c>
      <c r="G92" s="5">
        <v>90</v>
      </c>
      <c r="H92" s="6">
        <v>0.6</v>
      </c>
    </row>
    <row r="93" spans="3:8" x14ac:dyDescent="0.2">
      <c r="C93" s="4">
        <v>91</v>
      </c>
      <c r="D93" s="5">
        <v>0.3</v>
      </c>
      <c r="E93" s="5">
        <v>91</v>
      </c>
      <c r="F93" s="5">
        <v>0.6</v>
      </c>
      <c r="G93" s="5">
        <v>91</v>
      </c>
      <c r="H93" s="6">
        <v>0.6</v>
      </c>
    </row>
    <row r="94" spans="3:8" x14ac:dyDescent="0.2">
      <c r="C94" s="4">
        <v>92</v>
      </c>
      <c r="D94" s="5">
        <v>0.3</v>
      </c>
      <c r="E94" s="5">
        <v>92</v>
      </c>
      <c r="F94" s="5">
        <v>0.6</v>
      </c>
      <c r="G94" s="5">
        <v>92</v>
      </c>
      <c r="H94" s="6">
        <v>0.6</v>
      </c>
    </row>
    <row r="95" spans="3:8" x14ac:dyDescent="0.2">
      <c r="C95" s="4">
        <v>93</v>
      </c>
      <c r="D95" s="5">
        <v>0.3</v>
      </c>
      <c r="E95" s="5">
        <v>93</v>
      </c>
      <c r="F95" s="5">
        <v>0.6</v>
      </c>
      <c r="G95" s="5">
        <v>93</v>
      </c>
      <c r="H95" s="6">
        <v>0.6</v>
      </c>
    </row>
    <row r="96" spans="3:8" x14ac:dyDescent="0.2">
      <c r="C96" s="4">
        <v>94</v>
      </c>
      <c r="D96" s="5">
        <v>0.3</v>
      </c>
      <c r="E96" s="5">
        <v>94</v>
      </c>
      <c r="F96" s="5">
        <v>0.6</v>
      </c>
      <c r="G96" s="5">
        <v>94</v>
      </c>
      <c r="H96" s="6">
        <v>0.6</v>
      </c>
    </row>
    <row r="97" spans="3:8" x14ac:dyDescent="0.2">
      <c r="C97" s="4">
        <v>95</v>
      </c>
      <c r="D97" s="5">
        <v>0.3</v>
      </c>
      <c r="E97" s="5">
        <v>95</v>
      </c>
      <c r="F97" s="5">
        <v>0.6</v>
      </c>
      <c r="G97" s="5">
        <v>95</v>
      </c>
      <c r="H97" s="6">
        <v>0.6</v>
      </c>
    </row>
    <row r="98" spans="3:8" x14ac:dyDescent="0.2">
      <c r="C98" s="4">
        <v>96</v>
      </c>
      <c r="D98" s="5">
        <v>0.3</v>
      </c>
      <c r="E98" s="5">
        <v>96</v>
      </c>
      <c r="F98" s="5">
        <v>0.6</v>
      </c>
      <c r="G98" s="5">
        <v>96</v>
      </c>
      <c r="H98" s="6">
        <v>0.6</v>
      </c>
    </row>
    <row r="99" spans="3:8" x14ac:dyDescent="0.2">
      <c r="C99" s="4">
        <v>97</v>
      </c>
      <c r="D99" s="5">
        <v>0.3</v>
      </c>
      <c r="E99" s="5">
        <v>97</v>
      </c>
      <c r="F99" s="5">
        <v>0.6</v>
      </c>
      <c r="G99" s="5">
        <v>97</v>
      </c>
      <c r="H99" s="6">
        <v>0.6</v>
      </c>
    </row>
    <row r="100" spans="3:8" x14ac:dyDescent="0.2">
      <c r="C100" s="4">
        <v>98</v>
      </c>
      <c r="D100" s="5">
        <v>0.3</v>
      </c>
      <c r="E100" s="5">
        <v>98</v>
      </c>
      <c r="F100" s="5">
        <v>0.6</v>
      </c>
      <c r="G100" s="5">
        <v>98</v>
      </c>
      <c r="H100" s="6">
        <v>0.6</v>
      </c>
    </row>
    <row r="101" spans="3:8" x14ac:dyDescent="0.2">
      <c r="C101" s="4">
        <v>99</v>
      </c>
      <c r="D101" s="5">
        <v>0.3</v>
      </c>
      <c r="E101" s="5">
        <v>99</v>
      </c>
      <c r="F101" s="5">
        <v>0.6</v>
      </c>
      <c r="G101" s="5">
        <v>99</v>
      </c>
      <c r="H101" s="6">
        <v>0.6</v>
      </c>
    </row>
    <row r="102" spans="3:8" ht="13.5" thickBot="1" x14ac:dyDescent="0.25">
      <c r="C102" s="7">
        <v>100</v>
      </c>
      <c r="D102" s="8">
        <v>0.3</v>
      </c>
      <c r="E102" s="8">
        <v>100</v>
      </c>
      <c r="F102" s="8">
        <v>0.6</v>
      </c>
      <c r="G102" s="8">
        <v>100</v>
      </c>
      <c r="H102" s="9">
        <v>0.6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Carátula</vt:lpstr>
      <vt:lpstr>Auxiliar1</vt:lpstr>
      <vt:lpstr>Auxiliar2</vt:lpstr>
      <vt:lpstr>Auxiliar3</vt:lpstr>
      <vt:lpstr>Auxiliar4</vt:lpstr>
      <vt:lpstr>Carátula!Área_de_impresión</vt:lpstr>
      <vt:lpstr>Carátula!Títulos_a_imprimir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MARZIALI</dc:creator>
  <cp:lastModifiedBy>Diego Gastón Leiva</cp:lastModifiedBy>
  <cp:lastPrinted>2024-09-19T16:20:18Z</cp:lastPrinted>
  <dcterms:created xsi:type="dcterms:W3CDTF">2002-03-02T15:15:09Z</dcterms:created>
  <dcterms:modified xsi:type="dcterms:W3CDTF">2025-08-11T16:59:43Z</dcterms:modified>
</cp:coreProperties>
</file>